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1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индикаторы'!$A$1:$F$30</definedName>
    <definedName name="_xlnm.Print_Area" localSheetId="0">'отчет финансы '!$A$1:$D$45</definedName>
  </definedNames>
  <calcPr fullCalcOnLoad="1"/>
</workbook>
</file>

<file path=xl/sharedStrings.xml><?xml version="1.0" encoding="utf-8"?>
<sst xmlns="http://schemas.openxmlformats.org/spreadsheetml/2006/main" count="110" uniqueCount="78">
  <si>
    <t>Источник финансирования</t>
  </si>
  <si>
    <t>Подпрограмма</t>
  </si>
  <si>
    <t>Всего</t>
  </si>
  <si>
    <t>местный бюджет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</si>
  <si>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</si>
  <si>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</si>
  <si>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</si>
  <si>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 внебюждетных фондов</t>
  </si>
  <si>
    <t>средства юридических и физических лиц</t>
  </si>
  <si>
    <t>%</t>
  </si>
  <si>
    <t>ед.</t>
  </si>
  <si>
    <t>чел.</t>
  </si>
  <si>
    <t>О.Ю. Карасева</t>
  </si>
  <si>
    <t>1. Мероприятие  «Реализация мер в области муниципальной молодежной политики»</t>
  </si>
  <si>
    <t xml:space="preserve">2. Мероприятие  «Обеспечение деятельности муниципальных учреждений молодежной политики» </t>
  </si>
  <si>
    <t>р.0707 КЦМИ без мероприятий</t>
  </si>
  <si>
    <t>Количество организованных и проведенных мероприятий для молодежи</t>
  </si>
  <si>
    <t>шт.</t>
  </si>
  <si>
    <t>Численность  молодых людей вовлеченных в   реализацию приоритетных направлений муниципальной молодежной политики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</si>
  <si>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30 лет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</si>
  <si>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</si>
  <si>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</si>
  <si>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</si>
  <si>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30 лет, вовлеченной в   реализацию приоритетных направлений молодежной политики</t>
  </si>
  <si>
    <t>Количество муниципальных учреждений молодежной политики</t>
  </si>
  <si>
    <t xml:space="preserve">Справочно:численность молодежи в городе Кемерово (от 14 до 30 лет) </t>
  </si>
  <si>
    <t>172,4 - передвиж. мун. стип.</t>
  </si>
  <si>
    <t>р.0707 + 08  мероприятия молодежки + ВЕЧЕ 1795</t>
  </si>
  <si>
    <t>план</t>
  </si>
  <si>
    <t>кассовое исполнение</t>
  </si>
  <si>
    <t xml:space="preserve">Начальник управления культуры, спорта </t>
  </si>
  <si>
    <t>и молодежной политики администрации города Кемерово</t>
  </si>
  <si>
    <t xml:space="preserve">Исп. Паняшкина Н.И. </t>
  </si>
  <si>
    <t>тел. 365-465. 23-13</t>
  </si>
  <si>
    <t>Ответственный исполнитель (координатор) программы:</t>
  </si>
  <si>
    <t>Единица измерения</t>
  </si>
  <si>
    <t>Ззначение целевого показателя (индикатора)</t>
  </si>
  <si>
    <t xml:space="preserve">Обоснование отклонений значений целевого показателя (индикатора) на конец отчетного  года при  наличии) </t>
  </si>
  <si>
    <t>Степень достижения целей (решения задач)  
Сд = Зф / Зп x 100%</t>
  </si>
  <si>
    <t>отчетный год</t>
  </si>
  <si>
    <t>Исп. Паняшкина Н.И. (75-28-56), Плисова Л.Г. (58--39-47)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</si>
  <si>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</si>
  <si>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</si>
  <si>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</si>
  <si>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</si>
  <si>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</si>
  <si>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</si>
  <si>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</si>
  <si>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фактическое исполнение за год, предшествующий отчетному (при наличии)</t>
  </si>
  <si>
    <t xml:space="preserve">                    │в абсолютных числах        │  ед.  │  11   │  12  │  13   │  13  │  13   │</t>
  </si>
  <si>
    <t>Количество  городских профильных молодежных студенческих отрядов, трудовых бригад</t>
  </si>
  <si>
    <t>«Молодежь города Кемерово» на 2015-2019 годы</t>
  </si>
  <si>
    <t>за 2015 год</t>
  </si>
  <si>
    <t>Количество мероприятий, направленных  на социально-экономическое и инновационное  развитие  города</t>
  </si>
  <si>
    <t>Количество мероприятий, направленных  на формирование гражданско-патриотического воспитания и здорового образа жизни,  развития       добровольчества</t>
  </si>
  <si>
    <t>Количество реализованных  молодежных социально-значимых проектов</t>
  </si>
  <si>
    <t>Муниципальная программа «Молодежь города Кемерово» 2015-2019 годы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</si>
  <si>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</si>
  <si>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</si>
  <si>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</si>
  <si>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</si>
  <si>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</si>
  <si>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</si>
  <si>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</si>
  <si>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</si>
  <si>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</si>
  <si>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</si>
  <si>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</si>
  <si>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</si>
  <si>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</si>
  <si>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</si>
  <si>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</si>
  <si>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</si>
  <si>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>Н.С. Яковлева</t>
  </si>
  <si>
    <t>И.о. начальника финансового управления</t>
  </si>
  <si>
    <t>Степень реализации муниципальной пограммы</t>
  </si>
  <si>
    <t xml:space="preserve">Степень достижения целей (решения задач)  
Сд = Зф / Зп </t>
  </si>
  <si>
    <t>уменьшение численности молодежи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</si>
</sst>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dd/mm/yy"/>
    <numFmt numFmtId="176" formatCode="#,##0.0_ ;\-#,##0.0\ "/>
    <numFmt numFmtId="177" formatCode="_-* #,##0.0_р_._-;\-* #,##0.0_р_._-;_-* &quot;-&quot;?_р_._-;_-@_-"/>
    <numFmt numFmtId="178" formatCode="_-* #,##0.00_р_._-;\-* #,##0.00_р_._-;_-* &quot;-&quot;?_р_._-;_-@_-"/>
    <numFmt numFmtId="179" formatCode="_-* #,##0_р_._-;\-* #,##0_р_._-;_-* &quot;-&quot;?_р_._-;_-@_-"/>
    <numFmt numFmtId="180" formatCode="_-* #,##0_р_._-;\-* #,##0_р_._-;_-* &quot;-&quot;??_р_._-;_-@_-"/>
    <numFmt numFmtId="181" formatCode="_-* #,##0.0000_р_._-;\-* #,##0.0000_р_._-;_-* &quot;-&quot;??_р_._-;_-@_-"/>
  </numFmts>
  <fonts count="6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4"/>
      <color indexed="17"/>
      <name val="Times New Roman"/>
      <family val="1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3" fontId="7" fillId="0" borderId="0" xfId="63" applyFont="1" applyAlignment="1">
      <alignment/>
    </xf>
    <xf numFmtId="4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164" fontId="8" fillId="0" borderId="0" xfId="63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74" fontId="12" fillId="0" borderId="10" xfId="63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176" fontId="55" fillId="0" borderId="0" xfId="63" applyNumberFormat="1" applyFont="1" applyFill="1" applyBorder="1" applyAlignment="1">
      <alignment wrapText="1"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43" fontId="56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43" fontId="57" fillId="0" borderId="0" xfId="63" applyFont="1" applyFill="1" applyAlignment="1">
      <alignment/>
    </xf>
    <xf numFmtId="164" fontId="1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5" fontId="55" fillId="0" borderId="0" xfId="0" applyNumberFormat="1" applyFont="1" applyFill="1" applyBorder="1" applyAlignment="1">
      <alignment horizontal="right"/>
    </xf>
    <xf numFmtId="43" fontId="56" fillId="0" borderId="0" xfId="63" applyFont="1" applyFill="1" applyAlignment="1">
      <alignment/>
    </xf>
    <xf numFmtId="43" fontId="58" fillId="0" borderId="0" xfId="0" applyNumberFormat="1" applyFont="1" applyFill="1" applyAlignment="1">
      <alignment/>
    </xf>
    <xf numFmtId="172" fontId="55" fillId="0" borderId="0" xfId="60" applyNumberFormat="1" applyFont="1" applyFill="1" applyBorder="1" applyAlignment="1">
      <alignment wrapText="1"/>
    </xf>
    <xf numFmtId="0" fontId="36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 wrapText="1"/>
    </xf>
    <xf numFmtId="174" fontId="3" fillId="0" borderId="10" xfId="63" applyNumberFormat="1" applyFont="1" applyBorder="1" applyAlignment="1">
      <alignment horizontal="right" vertical="center" wrapText="1"/>
    </xf>
    <xf numFmtId="180" fontId="3" fillId="0" borderId="10" xfId="63" applyNumberFormat="1" applyFont="1" applyBorder="1" applyAlignment="1">
      <alignment horizontal="right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76" fontId="9" fillId="0" borderId="13" xfId="63" applyNumberFormat="1" applyFont="1" applyBorder="1" applyAlignment="1">
      <alignment wrapText="1"/>
    </xf>
    <xf numFmtId="176" fontId="9" fillId="0" borderId="22" xfId="63" applyNumberFormat="1" applyFont="1" applyBorder="1" applyAlignment="1">
      <alignment wrapText="1"/>
    </xf>
    <xf numFmtId="176" fontId="8" fillId="0" borderId="10" xfId="63" applyNumberFormat="1" applyFont="1" applyBorder="1" applyAlignment="1">
      <alignment wrapText="1"/>
    </xf>
    <xf numFmtId="176" fontId="8" fillId="0" borderId="23" xfId="63" applyNumberFormat="1" applyFont="1" applyBorder="1" applyAlignment="1">
      <alignment wrapText="1"/>
    </xf>
    <xf numFmtId="176" fontId="8" fillId="0" borderId="12" xfId="63" applyNumberFormat="1" applyFont="1" applyBorder="1" applyAlignment="1">
      <alignment wrapText="1"/>
    </xf>
    <xf numFmtId="176" fontId="8" fillId="0" borderId="21" xfId="63" applyNumberFormat="1" applyFont="1" applyBorder="1" applyAlignment="1">
      <alignment wrapText="1"/>
    </xf>
    <xf numFmtId="176" fontId="10" fillId="0" borderId="20" xfId="63" applyNumberFormat="1" applyFont="1" applyBorder="1" applyAlignment="1">
      <alignment wrapText="1"/>
    </xf>
    <xf numFmtId="176" fontId="10" fillId="0" borderId="24" xfId="63" applyNumberFormat="1" applyFont="1" applyBorder="1" applyAlignment="1">
      <alignment wrapText="1"/>
    </xf>
    <xf numFmtId="176" fontId="10" fillId="0" borderId="10" xfId="63" applyNumberFormat="1" applyFont="1" applyBorder="1" applyAlignment="1">
      <alignment wrapText="1"/>
    </xf>
    <xf numFmtId="176" fontId="10" fillId="0" borderId="23" xfId="63" applyNumberFormat="1" applyFont="1" applyBorder="1" applyAlignment="1">
      <alignment wrapText="1"/>
    </xf>
    <xf numFmtId="176" fontId="10" fillId="0" borderId="15" xfId="63" applyNumberFormat="1" applyFont="1" applyBorder="1" applyAlignment="1">
      <alignment wrapText="1"/>
    </xf>
    <xf numFmtId="176" fontId="10" fillId="0" borderId="25" xfId="63" applyNumberFormat="1" applyFont="1" applyBorder="1" applyAlignment="1">
      <alignment wrapText="1"/>
    </xf>
    <xf numFmtId="176" fontId="8" fillId="0" borderId="13" xfId="63" applyNumberFormat="1" applyFont="1" applyBorder="1" applyAlignment="1">
      <alignment wrapText="1"/>
    </xf>
    <xf numFmtId="176" fontId="8" fillId="0" borderId="22" xfId="63" applyNumberFormat="1" applyFont="1" applyBorder="1" applyAlignment="1">
      <alignment wrapText="1"/>
    </xf>
    <xf numFmtId="176" fontId="3" fillId="0" borderId="10" xfId="63" applyNumberFormat="1" applyFont="1" applyFill="1" applyBorder="1" applyAlignment="1">
      <alignment wrapText="1"/>
    </xf>
    <xf numFmtId="176" fontId="3" fillId="0" borderId="10" xfId="63" applyNumberFormat="1" applyFont="1" applyBorder="1" applyAlignment="1">
      <alignment wrapText="1"/>
    </xf>
    <xf numFmtId="176" fontId="3" fillId="0" borderId="23" xfId="63" applyNumberFormat="1" applyFont="1" applyBorder="1" applyAlignment="1">
      <alignment wrapText="1"/>
    </xf>
    <xf numFmtId="0" fontId="55" fillId="0" borderId="26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60" fillId="0" borderId="0" xfId="0" applyFont="1" applyAlignment="1">
      <alignment horizontal="justify"/>
    </xf>
    <xf numFmtId="176" fontId="8" fillId="0" borderId="0" xfId="65" applyNumberFormat="1" applyFont="1" applyFill="1" applyBorder="1" applyAlignment="1">
      <alignment wrapText="1"/>
    </xf>
    <xf numFmtId="43" fontId="55" fillId="0" borderId="27" xfId="63" applyFont="1" applyFill="1" applyBorder="1" applyAlignment="1">
      <alignment wrapText="1"/>
    </xf>
    <xf numFmtId="43" fontId="55" fillId="0" borderId="28" xfId="63" applyFont="1" applyFill="1" applyBorder="1" applyAlignment="1">
      <alignment wrapText="1"/>
    </xf>
    <xf numFmtId="43" fontId="55" fillId="0" borderId="29" xfId="63" applyFont="1" applyFill="1" applyBorder="1" applyAlignment="1">
      <alignment wrapText="1"/>
    </xf>
    <xf numFmtId="43" fontId="55" fillId="0" borderId="30" xfId="63" applyFont="1" applyFill="1" applyBorder="1" applyAlignment="1">
      <alignment wrapText="1"/>
    </xf>
    <xf numFmtId="43" fontId="55" fillId="0" borderId="26" xfId="63" applyFont="1" applyFill="1" applyBorder="1" applyAlignment="1">
      <alignment wrapText="1"/>
    </xf>
    <xf numFmtId="180" fontId="3" fillId="0" borderId="10" xfId="0" applyNumberFormat="1" applyFont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81" fontId="12" fillId="0" borderId="10" xfId="63" applyNumberFormat="1" applyFont="1" applyBorder="1" applyAlignment="1">
      <alignment horizontal="center" vertical="center" wrapText="1"/>
    </xf>
    <xf numFmtId="43" fontId="55" fillId="0" borderId="10" xfId="63" applyFont="1" applyFill="1" applyBorder="1" applyAlignment="1">
      <alignment wrapText="1"/>
    </xf>
    <xf numFmtId="43" fontId="55" fillId="33" borderId="10" xfId="63" applyFont="1" applyFill="1" applyBorder="1" applyAlignment="1">
      <alignment wrapText="1"/>
    </xf>
    <xf numFmtId="43" fontId="0" fillId="0" borderId="0" xfId="65" applyFont="1" applyAlignment="1">
      <alignment/>
    </xf>
    <xf numFmtId="43" fontId="14" fillId="0" borderId="0" xfId="0" applyNumberFormat="1" applyFont="1" applyAlignment="1">
      <alignment/>
    </xf>
    <xf numFmtId="43" fontId="15" fillId="33" borderId="0" xfId="65" applyFont="1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0" xfId="0" applyFont="1" applyBorder="1" applyAlignment="1">
      <alignment wrapText="1"/>
    </xf>
    <xf numFmtId="176" fontId="8" fillId="0" borderId="20" xfId="63" applyNumberFormat="1" applyFont="1" applyBorder="1" applyAlignment="1">
      <alignment wrapText="1"/>
    </xf>
    <xf numFmtId="176" fontId="8" fillId="0" borderId="24" xfId="63" applyNumberFormat="1" applyFont="1" applyBorder="1" applyAlignment="1">
      <alignment wrapText="1"/>
    </xf>
    <xf numFmtId="176" fontId="3" fillId="0" borderId="12" xfId="63" applyNumberFormat="1" applyFont="1" applyFill="1" applyBorder="1" applyAlignment="1">
      <alignment wrapText="1"/>
    </xf>
    <xf numFmtId="176" fontId="3" fillId="0" borderId="21" xfId="63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9"/>
  <sheetViews>
    <sheetView view="pageBreakPreview" zoomScale="69" zoomScaleSheetLayoutView="69" zoomScalePageLayoutView="0" workbookViewId="0" topLeftCell="A22">
      <selection activeCell="E4" sqref="E1:F16384"/>
    </sheetView>
  </sheetViews>
  <sheetFormatPr defaultColWidth="9.140625" defaultRowHeight="15" outlineLevelRow="1"/>
  <cols>
    <col min="1" max="1" width="34.140625" style="1" customWidth="1"/>
    <col min="2" max="2" width="51.28125" style="1" customWidth="1"/>
    <col min="3" max="3" width="13.7109375" style="1" bestFit="1" customWidth="1"/>
    <col min="4" max="4" width="16.140625" style="1" customWidth="1"/>
    <col min="5" max="5" width="21.00390625" style="44" hidden="1" customWidth="1"/>
    <col min="6" max="6" width="55.00390625" style="1" hidden="1" customWidth="1"/>
    <col min="7" max="16384" width="9.140625" style="1" customWidth="1"/>
  </cols>
  <sheetData>
    <row r="1" spans="4:5" ht="15">
      <c r="D1" s="2" t="s">
        <v>41</v>
      </c>
      <c r="E1" s="43"/>
    </row>
    <row r="3" spans="1:5" ht="18.75">
      <c r="A3" s="117" t="s">
        <v>43</v>
      </c>
      <c r="B3" s="117"/>
      <c r="C3" s="117"/>
      <c r="D3" s="117"/>
      <c r="E3" s="3"/>
    </row>
    <row r="4" spans="1:7" ht="18.75" customHeight="1">
      <c r="A4" s="117" t="s">
        <v>52</v>
      </c>
      <c r="B4" s="117"/>
      <c r="C4" s="117"/>
      <c r="D4" s="117"/>
      <c r="E4" s="85"/>
      <c r="F4" s="85"/>
      <c r="G4" s="85"/>
    </row>
    <row r="5" ht="19.5" thickBot="1">
      <c r="A5" s="3"/>
    </row>
    <row r="6" spans="1:5" s="4" customFormat="1" ht="57.75" customHeight="1">
      <c r="A6" s="126" t="s">
        <v>70</v>
      </c>
      <c r="B6" s="128" t="s">
        <v>0</v>
      </c>
      <c r="C6" s="130" t="s">
        <v>69</v>
      </c>
      <c r="D6" s="131"/>
      <c r="E6" s="118" t="s">
        <v>76</v>
      </c>
    </row>
    <row r="7" spans="1:5" s="4" customFormat="1" ht="38.25" thickBot="1">
      <c r="A7" s="127"/>
      <c r="B7" s="129"/>
      <c r="C7" s="41" t="s">
        <v>28</v>
      </c>
      <c r="D7" s="42" t="s">
        <v>29</v>
      </c>
      <c r="E7" s="119"/>
    </row>
    <row r="8" spans="1:5" s="4" customFormat="1" ht="19.5" thickBot="1">
      <c r="A8" s="35">
        <v>1</v>
      </c>
      <c r="B8" s="36">
        <v>2</v>
      </c>
      <c r="C8" s="36">
        <v>3</v>
      </c>
      <c r="D8" s="37">
        <v>4</v>
      </c>
      <c r="E8" s="83">
        <v>5</v>
      </c>
    </row>
    <row r="9" spans="1:6" s="4" customFormat="1" ht="18.75">
      <c r="A9" s="123" t="s">
        <v>56</v>
      </c>
      <c r="B9" s="40" t="s">
        <v>2</v>
      </c>
      <c r="C9" s="66">
        <v>9038.9</v>
      </c>
      <c r="D9" s="67">
        <v>8900.48417</v>
      </c>
      <c r="E9" s="95">
        <f>D9/C9</f>
        <v>0.9846866510305458</v>
      </c>
      <c r="F9" s="21" t="e">
        <f>D9-(#REF!+#REF!+#REF!+#REF!+#REF!)/1000</f>
        <v>#REF!</v>
      </c>
    </row>
    <row r="10" spans="1:6" s="4" customFormat="1" ht="18.75">
      <c r="A10" s="124"/>
      <c r="B10" s="7" t="s">
        <v>71</v>
      </c>
      <c r="C10" s="68">
        <v>8388</v>
      </c>
      <c r="D10" s="69">
        <v>8249.58417</v>
      </c>
      <c r="E10" s="96">
        <f>D10/C10</f>
        <v>0.9834983512160229</v>
      </c>
      <c r="F10" s="21"/>
    </row>
    <row r="11" spans="1:6" s="4" customFormat="1" ht="37.5">
      <c r="A11" s="124"/>
      <c r="B11" s="7" t="s">
        <v>4</v>
      </c>
      <c r="C11" s="68">
        <v>650.9</v>
      </c>
      <c r="D11" s="69">
        <v>650.9</v>
      </c>
      <c r="E11" s="96">
        <f aca="true" t="shared" si="0" ref="E11:E30">D11/C11</f>
        <v>1</v>
      </c>
      <c r="F11" s="21"/>
    </row>
    <row r="12" spans="1:5" s="4" customFormat="1" ht="18.75" hidden="1">
      <c r="A12" s="124"/>
      <c r="B12" s="7" t="s">
        <v>5</v>
      </c>
      <c r="C12" s="68">
        <v>0</v>
      </c>
      <c r="D12" s="69">
        <v>0</v>
      </c>
      <c r="E12" s="96"/>
    </row>
    <row r="13" spans="1:5" s="4" customFormat="1" ht="19.5" thickBot="1">
      <c r="A13" s="124"/>
      <c r="B13" s="7" t="s">
        <v>6</v>
      </c>
      <c r="C13" s="68">
        <v>650.9</v>
      </c>
      <c r="D13" s="69">
        <v>650.9</v>
      </c>
      <c r="E13" s="96">
        <f t="shared" si="0"/>
        <v>1</v>
      </c>
    </row>
    <row r="14" spans="1:5" s="4" customFormat="1" ht="19.5" hidden="1" thickBot="1">
      <c r="A14" s="125"/>
      <c r="B14" s="31" t="s">
        <v>8</v>
      </c>
      <c r="C14" s="70">
        <v>0</v>
      </c>
      <c r="D14" s="71">
        <v>0</v>
      </c>
      <c r="E14" s="97"/>
    </row>
    <row r="15" spans="1:5" s="5" customFormat="1" ht="19.5" hidden="1" outlineLevel="1" thickBot="1">
      <c r="A15" s="38" t="s">
        <v>1</v>
      </c>
      <c r="B15" s="39" t="s">
        <v>2</v>
      </c>
      <c r="C15" s="72">
        <v>0</v>
      </c>
      <c r="D15" s="73">
        <v>0</v>
      </c>
      <c r="E15" s="98" t="e">
        <f t="shared" si="0"/>
        <v>#DIV/0!</v>
      </c>
    </row>
    <row r="16" spans="1:5" s="5" customFormat="1" ht="19.5" hidden="1" outlineLevel="1" thickBot="1">
      <c r="A16" s="30"/>
      <c r="B16" s="9" t="s">
        <v>3</v>
      </c>
      <c r="C16" s="74"/>
      <c r="D16" s="75"/>
      <c r="E16" s="96" t="e">
        <f t="shared" si="0"/>
        <v>#DIV/0!</v>
      </c>
    </row>
    <row r="17" spans="1:5" s="5" customFormat="1" ht="38.25" hidden="1" outlineLevel="1" thickBot="1">
      <c r="A17" s="30"/>
      <c r="B17" s="9" t="s">
        <v>4</v>
      </c>
      <c r="C17" s="74">
        <v>0</v>
      </c>
      <c r="D17" s="75">
        <v>0</v>
      </c>
      <c r="E17" s="96" t="e">
        <f t="shared" si="0"/>
        <v>#DIV/0!</v>
      </c>
    </row>
    <row r="18" spans="1:5" s="5" customFormat="1" ht="19.5" hidden="1" outlineLevel="1" thickBot="1">
      <c r="A18" s="30"/>
      <c r="B18" s="9" t="s">
        <v>5</v>
      </c>
      <c r="C18" s="74"/>
      <c r="D18" s="75"/>
      <c r="E18" s="96" t="e">
        <f t="shared" si="0"/>
        <v>#DIV/0!</v>
      </c>
    </row>
    <row r="19" spans="1:5" s="5" customFormat="1" ht="19.5" hidden="1" outlineLevel="1" thickBot="1">
      <c r="A19" s="30"/>
      <c r="B19" s="9" t="s">
        <v>6</v>
      </c>
      <c r="C19" s="74"/>
      <c r="D19" s="75"/>
      <c r="E19" s="96" t="e">
        <f t="shared" si="0"/>
        <v>#DIV/0!</v>
      </c>
    </row>
    <row r="20" spans="1:5" s="5" customFormat="1" ht="38.25" hidden="1" outlineLevel="1" thickBot="1">
      <c r="A20" s="30"/>
      <c r="B20" s="9" t="s">
        <v>7</v>
      </c>
      <c r="C20" s="74"/>
      <c r="D20" s="75"/>
      <c r="E20" s="96" t="e">
        <f t="shared" si="0"/>
        <v>#DIV/0!</v>
      </c>
    </row>
    <row r="21" spans="1:5" s="5" customFormat="1" ht="19.5" hidden="1" outlineLevel="1" thickBot="1">
      <c r="A21" s="33"/>
      <c r="B21" s="34" t="s">
        <v>8</v>
      </c>
      <c r="C21" s="76"/>
      <c r="D21" s="77"/>
      <c r="E21" s="99" t="e">
        <f t="shared" si="0"/>
        <v>#DIV/0!</v>
      </c>
    </row>
    <row r="22" spans="1:6" s="4" customFormat="1" ht="18.75" collapsed="1">
      <c r="A22" s="120" t="s">
        <v>13</v>
      </c>
      <c r="B22" s="32" t="s">
        <v>2</v>
      </c>
      <c r="C22" s="78">
        <v>6511.2</v>
      </c>
      <c r="D22" s="79">
        <v>6478.1232899999995</v>
      </c>
      <c r="E22" s="95">
        <f t="shared" si="0"/>
        <v>0.9949200285661629</v>
      </c>
      <c r="F22" s="6" t="s">
        <v>27</v>
      </c>
    </row>
    <row r="23" spans="1:6" s="4" customFormat="1" ht="18.75">
      <c r="A23" s="121"/>
      <c r="B23" s="7" t="s">
        <v>71</v>
      </c>
      <c r="C23" s="80">
        <v>5860.3</v>
      </c>
      <c r="D23" s="80">
        <v>5827.22329</v>
      </c>
      <c r="E23" s="96">
        <f t="shared" si="0"/>
        <v>0.9943557991911677</v>
      </c>
      <c r="F23" s="4" t="s">
        <v>26</v>
      </c>
    </row>
    <row r="24" spans="1:5" s="4" customFormat="1" ht="37.5">
      <c r="A24" s="121"/>
      <c r="B24" s="7" t="s">
        <v>4</v>
      </c>
      <c r="C24" s="81">
        <v>650.9</v>
      </c>
      <c r="D24" s="82">
        <v>650.9</v>
      </c>
      <c r="E24" s="96">
        <f t="shared" si="0"/>
        <v>1</v>
      </c>
    </row>
    <row r="25" spans="1:5" s="4" customFormat="1" ht="18.75" hidden="1">
      <c r="A25" s="121"/>
      <c r="B25" s="7" t="s">
        <v>5</v>
      </c>
      <c r="C25" s="81"/>
      <c r="D25" s="82"/>
      <c r="E25" s="96"/>
    </row>
    <row r="26" spans="1:5" s="4" customFormat="1" ht="19.5" thickBot="1">
      <c r="A26" s="121"/>
      <c r="B26" s="7" t="s">
        <v>6</v>
      </c>
      <c r="C26" s="81">
        <v>650.9</v>
      </c>
      <c r="D26" s="81">
        <v>650.9</v>
      </c>
      <c r="E26" s="96">
        <f t="shared" si="0"/>
        <v>1</v>
      </c>
    </row>
    <row r="27" spans="1:5" s="4" customFormat="1" ht="19.5" hidden="1" thickBot="1">
      <c r="A27" s="122"/>
      <c r="B27" s="31" t="s">
        <v>8</v>
      </c>
      <c r="C27" s="70"/>
      <c r="D27" s="71"/>
      <c r="E27" s="97"/>
    </row>
    <row r="28" spans="1:6" s="4" customFormat="1" ht="18.75" customHeight="1" collapsed="1">
      <c r="A28" s="132" t="s">
        <v>14</v>
      </c>
      <c r="B28" s="32" t="s">
        <v>2</v>
      </c>
      <c r="C28" s="78">
        <v>2527.7</v>
      </c>
      <c r="D28" s="79">
        <v>2422.36088</v>
      </c>
      <c r="E28" s="95">
        <f t="shared" si="0"/>
        <v>0.958326098825019</v>
      </c>
      <c r="F28" s="4" t="s">
        <v>15</v>
      </c>
    </row>
    <row r="29" spans="1:5" s="4" customFormat="1" ht="82.5" customHeight="1" thickBot="1">
      <c r="A29" s="133"/>
      <c r="B29" s="31" t="s">
        <v>71</v>
      </c>
      <c r="C29" s="113">
        <v>2527.7</v>
      </c>
      <c r="D29" s="114">
        <v>2422.36088</v>
      </c>
      <c r="E29" s="96">
        <f t="shared" si="0"/>
        <v>0.958326098825019</v>
      </c>
    </row>
    <row r="30" spans="1:5" s="4" customFormat="1" ht="37.5" hidden="1" outlineLevel="1">
      <c r="A30" s="108"/>
      <c r="B30" s="110" t="s">
        <v>4</v>
      </c>
      <c r="C30" s="111">
        <f>C31+C32++C33</f>
        <v>0</v>
      </c>
      <c r="D30" s="112">
        <f>D31+D32++D33</f>
        <v>0</v>
      </c>
      <c r="E30" s="96" t="e">
        <f t="shared" si="0"/>
        <v>#DIV/0!</v>
      </c>
    </row>
    <row r="31" spans="1:5" s="4" customFormat="1" ht="18.75" hidden="1" outlineLevel="1">
      <c r="A31" s="108"/>
      <c r="B31" s="7" t="s">
        <v>5</v>
      </c>
      <c r="C31" s="68"/>
      <c r="D31" s="69"/>
      <c r="E31" s="96"/>
    </row>
    <row r="32" spans="1:5" s="4" customFormat="1" ht="18.75" hidden="1" outlineLevel="1">
      <c r="A32" s="108"/>
      <c r="B32" s="7" t="s">
        <v>6</v>
      </c>
      <c r="C32" s="68"/>
      <c r="D32" s="69"/>
      <c r="E32" s="96"/>
    </row>
    <row r="33" spans="1:5" s="4" customFormat="1" ht="19.5" hidden="1" outlineLevel="1" thickBot="1">
      <c r="A33" s="109"/>
      <c r="B33" s="31" t="s">
        <v>8</v>
      </c>
      <c r="C33" s="70"/>
      <c r="D33" s="71"/>
      <c r="E33" s="97"/>
    </row>
    <row r="34" spans="1:5" s="4" customFormat="1" ht="18.75" collapsed="1">
      <c r="A34" s="13"/>
      <c r="B34" s="14"/>
      <c r="C34" s="15"/>
      <c r="D34" s="15"/>
      <c r="E34" s="45"/>
    </row>
    <row r="35" spans="3:5" ht="18.75">
      <c r="C35" s="12"/>
      <c r="D35" s="12"/>
      <c r="E35" s="45"/>
    </row>
    <row r="36" spans="1:5" ht="18.75">
      <c r="A36" s="20" t="s">
        <v>34</v>
      </c>
      <c r="C36" s="47"/>
      <c r="D36" s="47"/>
      <c r="E36" s="47"/>
    </row>
    <row r="37" spans="1:5" ht="18.75">
      <c r="A37" s="20" t="s">
        <v>30</v>
      </c>
      <c r="C37" s="46"/>
      <c r="D37" s="92"/>
      <c r="E37" s="92"/>
    </row>
    <row r="38" spans="1:5" ht="18.75">
      <c r="A38" s="20" t="s">
        <v>31</v>
      </c>
      <c r="C38" s="47"/>
      <c r="D38" s="92" t="s">
        <v>12</v>
      </c>
      <c r="E38" s="47"/>
    </row>
    <row r="39" spans="3:5" ht="18.75">
      <c r="C39" s="47"/>
      <c r="D39" s="92"/>
      <c r="E39" s="47"/>
    </row>
    <row r="40" spans="1:5" ht="18.75">
      <c r="A40" s="20" t="s">
        <v>74</v>
      </c>
      <c r="C40" s="46"/>
      <c r="E40" s="92"/>
    </row>
    <row r="41" spans="1:5" ht="18.75">
      <c r="A41" s="20" t="s">
        <v>72</v>
      </c>
      <c r="C41" s="46"/>
      <c r="D41" s="92" t="s">
        <v>73</v>
      </c>
      <c r="E41" s="92"/>
    </row>
    <row r="42" spans="1:5" ht="18.75">
      <c r="A42" s="93"/>
      <c r="E42" s="94"/>
    </row>
    <row r="43" spans="3:5" ht="15">
      <c r="C43" s="47"/>
      <c r="D43" s="47"/>
      <c r="E43" s="47"/>
    </row>
    <row r="44" spans="1:5" ht="15">
      <c r="A44" s="1" t="s">
        <v>32</v>
      </c>
      <c r="C44" s="47"/>
      <c r="D44" s="47"/>
      <c r="E44" s="47"/>
    </row>
    <row r="45" spans="1:5" ht="15">
      <c r="A45" s="1" t="s">
        <v>33</v>
      </c>
      <c r="C45" s="47"/>
      <c r="D45" s="47"/>
      <c r="E45" s="47"/>
    </row>
    <row r="46" ht="18.75">
      <c r="E46" s="45"/>
    </row>
    <row r="47" ht="18.75">
      <c r="E47" s="45"/>
    </row>
    <row r="48" spans="1:5" ht="18.75">
      <c r="A48" s="2"/>
      <c r="E48" s="45"/>
    </row>
    <row r="49" ht="18.75">
      <c r="E49" s="45"/>
    </row>
    <row r="50" ht="18.75">
      <c r="E50" s="45"/>
    </row>
    <row r="51" ht="18.75">
      <c r="E51" s="58"/>
    </row>
    <row r="52" ht="18.75">
      <c r="E52" s="58"/>
    </row>
    <row r="53" ht="18.75">
      <c r="E53" s="45"/>
    </row>
    <row r="54" ht="18.75">
      <c r="E54" s="45"/>
    </row>
    <row r="55" ht="18.75">
      <c r="E55" s="45"/>
    </row>
    <row r="56" ht="18.75">
      <c r="E56" s="45"/>
    </row>
    <row r="57" ht="18.75">
      <c r="E57" s="45"/>
    </row>
    <row r="58" ht="18.75">
      <c r="E58" s="45"/>
    </row>
    <row r="59" ht="15">
      <c r="E59" s="46"/>
    </row>
    <row r="60" ht="15">
      <c r="E60" s="47"/>
    </row>
    <row r="61" ht="18.75">
      <c r="E61" s="48"/>
    </row>
    <row r="62" ht="15">
      <c r="E62" s="47"/>
    </row>
    <row r="63" ht="15">
      <c r="E63" s="47"/>
    </row>
    <row r="64" ht="15">
      <c r="E64" s="47"/>
    </row>
    <row r="65" ht="15">
      <c r="E65" s="47"/>
    </row>
    <row r="66" ht="15">
      <c r="E66" s="47"/>
    </row>
    <row r="67" ht="15">
      <c r="E67" s="47"/>
    </row>
    <row r="68" ht="15">
      <c r="E68" s="47"/>
    </row>
    <row r="70" ht="15">
      <c r="E70" s="49"/>
    </row>
    <row r="71" ht="15">
      <c r="E71" s="50"/>
    </row>
    <row r="72" ht="15">
      <c r="E72" s="51"/>
    </row>
    <row r="73" ht="15">
      <c r="E73" s="51"/>
    </row>
    <row r="74" ht="15">
      <c r="E74" s="51"/>
    </row>
    <row r="75" ht="15">
      <c r="E75" s="51"/>
    </row>
    <row r="76" ht="15">
      <c r="E76" s="51"/>
    </row>
    <row r="77" ht="15">
      <c r="E77" s="51"/>
    </row>
    <row r="78" ht="15">
      <c r="E78" s="52"/>
    </row>
    <row r="79" ht="15">
      <c r="E79" s="53"/>
    </row>
    <row r="80" ht="15">
      <c r="E80" s="54"/>
    </row>
    <row r="81" ht="15">
      <c r="E81" s="54"/>
    </row>
    <row r="82" ht="15">
      <c r="E82" s="50"/>
    </row>
    <row r="83" ht="18.75">
      <c r="E83" s="55"/>
    </row>
    <row r="85" ht="15">
      <c r="E85" s="56"/>
    </row>
    <row r="87" ht="15">
      <c r="E87" s="57"/>
    </row>
    <row r="88" ht="15">
      <c r="E88" s="49"/>
    </row>
    <row r="89" ht="18.75">
      <c r="E89" s="55"/>
    </row>
  </sheetData>
  <sheetProtection/>
  <mergeCells count="9">
    <mergeCell ref="A28:A29"/>
    <mergeCell ref="A4:D4"/>
    <mergeCell ref="E6:E7"/>
    <mergeCell ref="A3:D3"/>
    <mergeCell ref="A22:A27"/>
    <mergeCell ref="A9:A14"/>
    <mergeCell ref="A6:A7"/>
    <mergeCell ref="B6:B7"/>
    <mergeCell ref="C6:D6"/>
  </mergeCells>
  <printOptions/>
  <pageMargins left="0.41" right="0.3" top="0.44" bottom="0.34" header="0.31496062992125984" footer="0.3149606299212598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0"/>
  <sheetViews>
    <sheetView tabSelected="1" view="pageBreakPreview" zoomScale="55" zoomScaleSheetLayoutView="55" zoomScalePageLayoutView="0" workbookViewId="0" topLeftCell="A1">
      <selection activeCell="A40" sqref="A40:IV40"/>
    </sheetView>
  </sheetViews>
  <sheetFormatPr defaultColWidth="9.140625" defaultRowHeight="15" outlineLevelRow="1"/>
  <cols>
    <col min="1" max="1" width="6.8515625" style="25" customWidth="1"/>
    <col min="2" max="2" width="113.7109375" style="1" customWidth="1"/>
    <col min="3" max="3" width="20.421875" style="1" customWidth="1"/>
    <col min="4" max="4" width="28.57421875" style="1" customWidth="1"/>
    <col min="5" max="5" width="12.140625" style="1" bestFit="1" customWidth="1"/>
    <col min="6" max="6" width="13.7109375" style="1" customWidth="1"/>
    <col min="7" max="8" width="17.28125" style="1" hidden="1" customWidth="1"/>
    <col min="9" max="9" width="16.8515625" style="1" hidden="1" customWidth="1"/>
    <col min="10" max="20" width="0" style="1" hidden="1" customWidth="1"/>
    <col min="21" max="16384" width="9.140625" style="1" customWidth="1"/>
  </cols>
  <sheetData>
    <row r="1" spans="6:7" ht="15.75">
      <c r="F1" s="59" t="s">
        <v>42</v>
      </c>
      <c r="G1" s="1"/>
    </row>
    <row r="2" ht="15"/>
    <row r="3" spans="1:7" ht="18.75">
      <c r="A3" s="136" t="s">
        <v>44</v>
      </c>
      <c r="B3" s="137"/>
      <c r="C3" s="137"/>
      <c r="D3" s="137"/>
      <c r="E3" s="137"/>
      <c r="F3" s="137"/>
      <c r="G3" s="137"/>
    </row>
    <row r="4" spans="1:7" ht="18.75">
      <c r="A4" s="136" t="s">
        <v>51</v>
      </c>
      <c r="B4" s="137"/>
      <c r="C4" s="137"/>
      <c r="D4" s="137"/>
      <c r="E4" s="137"/>
      <c r="F4" s="137"/>
      <c r="G4" s="137"/>
    </row>
    <row r="5" spans="1:7" ht="18.75">
      <c r="A5" s="136" t="s">
        <v>52</v>
      </c>
      <c r="B5" s="137"/>
      <c r="C5" s="137"/>
      <c r="D5" s="137"/>
      <c r="E5" s="137"/>
      <c r="F5" s="137"/>
      <c r="G5" s="137"/>
    </row>
    <row r="6" spans="1:5" ht="18.75">
      <c r="A6" s="26"/>
      <c r="B6" s="3"/>
      <c r="C6" s="3"/>
      <c r="D6" s="3"/>
      <c r="E6" s="3"/>
    </row>
    <row r="7" spans="1:8" s="4" customFormat="1" ht="18.75">
      <c r="A7" s="115" t="s">
        <v>45</v>
      </c>
      <c r="B7" s="116" t="s">
        <v>46</v>
      </c>
      <c r="C7" s="134" t="s">
        <v>35</v>
      </c>
      <c r="D7" s="134" t="s">
        <v>36</v>
      </c>
      <c r="E7" s="134"/>
      <c r="F7" s="134"/>
      <c r="G7" s="134" t="s">
        <v>37</v>
      </c>
      <c r="H7" s="135" t="s">
        <v>38</v>
      </c>
    </row>
    <row r="8" spans="1:8" s="4" customFormat="1" ht="18.75">
      <c r="A8" s="115"/>
      <c r="B8" s="116"/>
      <c r="C8" s="134"/>
      <c r="D8" s="134" t="s">
        <v>48</v>
      </c>
      <c r="E8" s="134" t="s">
        <v>39</v>
      </c>
      <c r="F8" s="134"/>
      <c r="G8" s="134"/>
      <c r="H8" s="135"/>
    </row>
    <row r="9" spans="1:8" s="4" customFormat="1" ht="47.25" customHeight="1">
      <c r="A9" s="115"/>
      <c r="B9" s="116"/>
      <c r="C9" s="134"/>
      <c r="D9" s="134"/>
      <c r="E9" s="60" t="s">
        <v>28</v>
      </c>
      <c r="F9" s="84" t="s">
        <v>47</v>
      </c>
      <c r="G9" s="134"/>
      <c r="H9" s="135"/>
    </row>
    <row r="10" spans="1:8" s="4" customFormat="1" ht="18.75">
      <c r="A10" s="27">
        <v>2</v>
      </c>
      <c r="B10" s="8">
        <v>3</v>
      </c>
      <c r="C10" s="16">
        <v>5</v>
      </c>
      <c r="D10" s="8">
        <v>4</v>
      </c>
      <c r="E10" s="65">
        <v>5</v>
      </c>
      <c r="F10" s="8">
        <v>6</v>
      </c>
      <c r="G10" s="8">
        <v>7</v>
      </c>
      <c r="H10" s="8">
        <v>8</v>
      </c>
    </row>
    <row r="11" spans="1:9" s="4" customFormat="1" ht="18.75">
      <c r="A11" s="91" t="s">
        <v>57</v>
      </c>
      <c r="B11" s="91" t="s">
        <v>16</v>
      </c>
      <c r="C11" s="17" t="s">
        <v>17</v>
      </c>
      <c r="D11" s="63">
        <v>1500</v>
      </c>
      <c r="E11" s="63">
        <v>1510</v>
      </c>
      <c r="F11" s="63">
        <v>1510</v>
      </c>
      <c r="G11" s="22"/>
      <c r="H11" s="103">
        <f>F11/E11</f>
        <v>1</v>
      </c>
      <c r="I11" s="105">
        <f>IF(H11&gt;=1,1,H11)</f>
        <v>1</v>
      </c>
    </row>
    <row r="12" spans="1:9" s="4" customFormat="1" ht="37.5">
      <c r="A12" s="91" t="s">
        <v>58</v>
      </c>
      <c r="B12" s="91" t="s">
        <v>18</v>
      </c>
      <c r="C12" s="17" t="s">
        <v>11</v>
      </c>
      <c r="D12" s="64">
        <v>90500</v>
      </c>
      <c r="E12" s="63">
        <v>90600</v>
      </c>
      <c r="F12" s="64">
        <v>90600</v>
      </c>
      <c r="G12" s="23"/>
      <c r="H12" s="103">
        <f aca="true" t="shared" si="0" ref="H12:H22">F12/E12</f>
        <v>1</v>
      </c>
      <c r="I12" s="105">
        <f aca="true" t="shared" si="1" ref="I12:I23">IF(H12&gt;=1,1,H12)</f>
        <v>1</v>
      </c>
    </row>
    <row r="13" spans="1:9" s="4" customFormat="1" ht="56.25">
      <c r="A13" s="18" t="s">
        <v>59</v>
      </c>
      <c r="B13" s="18" t="s">
        <v>19</v>
      </c>
      <c r="C13" s="17" t="s">
        <v>9</v>
      </c>
      <c r="D13" s="62">
        <v>66.93786982248521</v>
      </c>
      <c r="E13" s="62">
        <v>70.3</v>
      </c>
      <c r="F13" s="62">
        <f>F12/F14*100</f>
        <v>73.57467342102741</v>
      </c>
      <c r="G13" s="102" t="s">
        <v>77</v>
      </c>
      <c r="H13" s="103">
        <f t="shared" si="0"/>
        <v>1.046581414239366</v>
      </c>
      <c r="I13" s="105">
        <f t="shared" si="1"/>
        <v>1</v>
      </c>
    </row>
    <row r="14" spans="1:9" s="90" customFormat="1" ht="18.75" hidden="1" outlineLevel="1">
      <c r="A14" s="86"/>
      <c r="B14" s="86" t="s">
        <v>25</v>
      </c>
      <c r="C14" s="87" t="s">
        <v>11</v>
      </c>
      <c r="D14" s="89"/>
      <c r="E14" s="89"/>
      <c r="F14" s="101">
        <v>123140.2</v>
      </c>
      <c r="G14" s="88"/>
      <c r="H14" s="104"/>
      <c r="I14" s="105"/>
    </row>
    <row r="15" spans="1:9" s="4" customFormat="1" ht="37.5" collapsed="1">
      <c r="A15" s="18" t="s">
        <v>60</v>
      </c>
      <c r="B15" s="18" t="s">
        <v>54</v>
      </c>
      <c r="C15" s="17" t="s">
        <v>17</v>
      </c>
      <c r="D15" s="63">
        <v>1000</v>
      </c>
      <c r="E15" s="63">
        <v>1005</v>
      </c>
      <c r="F15" s="63">
        <v>1005</v>
      </c>
      <c r="G15" s="22"/>
      <c r="H15" s="103">
        <f t="shared" si="0"/>
        <v>1</v>
      </c>
      <c r="I15" s="105">
        <f t="shared" si="1"/>
        <v>1</v>
      </c>
    </row>
    <row r="16" spans="1:9" s="4" customFormat="1" ht="56.25">
      <c r="A16" s="18" t="s">
        <v>61</v>
      </c>
      <c r="B16" s="18" t="s">
        <v>20</v>
      </c>
      <c r="C16" s="17" t="s">
        <v>11</v>
      </c>
      <c r="D16" s="63">
        <v>62100</v>
      </c>
      <c r="E16" s="63">
        <v>62150</v>
      </c>
      <c r="F16" s="63">
        <v>62150</v>
      </c>
      <c r="G16" s="22"/>
      <c r="H16" s="103">
        <f>F16/E16</f>
        <v>1</v>
      </c>
      <c r="I16" s="105">
        <f t="shared" si="1"/>
        <v>1</v>
      </c>
    </row>
    <row r="17" spans="1:9" s="4" customFormat="1" ht="75">
      <c r="A17" s="18" t="s">
        <v>62</v>
      </c>
      <c r="B17" s="18" t="s">
        <v>21</v>
      </c>
      <c r="C17" s="17" t="s">
        <v>9</v>
      </c>
      <c r="D17" s="62">
        <v>68.61878453038675</v>
      </c>
      <c r="E17" s="62">
        <v>68.6</v>
      </c>
      <c r="F17" s="62">
        <v>68.6</v>
      </c>
      <c r="G17" s="24"/>
      <c r="H17" s="103">
        <f t="shared" si="0"/>
        <v>1</v>
      </c>
      <c r="I17" s="105">
        <f t="shared" si="1"/>
        <v>1</v>
      </c>
    </row>
    <row r="18" spans="1:9" s="4" customFormat="1" ht="37.5">
      <c r="A18" s="18" t="s">
        <v>63</v>
      </c>
      <c r="B18" s="18" t="s">
        <v>53</v>
      </c>
      <c r="C18" s="17" t="s">
        <v>17</v>
      </c>
      <c r="D18" s="61">
        <v>500</v>
      </c>
      <c r="E18" s="61">
        <v>505</v>
      </c>
      <c r="F18" s="61">
        <v>505</v>
      </c>
      <c r="G18" s="22"/>
      <c r="H18" s="103">
        <f t="shared" si="0"/>
        <v>1</v>
      </c>
      <c r="I18" s="105">
        <f t="shared" si="1"/>
        <v>1</v>
      </c>
    </row>
    <row r="19" spans="1:9" s="4" customFormat="1" ht="37.5">
      <c r="A19" s="18" t="s">
        <v>64</v>
      </c>
      <c r="B19" s="18" t="s">
        <v>22</v>
      </c>
      <c r="C19" s="17" t="s">
        <v>11</v>
      </c>
      <c r="D19" s="63">
        <v>28400</v>
      </c>
      <c r="E19" s="63">
        <v>28450</v>
      </c>
      <c r="F19" s="63">
        <v>28450</v>
      </c>
      <c r="G19" s="22"/>
      <c r="H19" s="103">
        <f t="shared" si="0"/>
        <v>1</v>
      </c>
      <c r="I19" s="105">
        <f t="shared" si="1"/>
        <v>1</v>
      </c>
    </row>
    <row r="20" spans="1:9" s="4" customFormat="1" ht="56.25">
      <c r="A20" s="18" t="s">
        <v>65</v>
      </c>
      <c r="B20" s="18" t="s">
        <v>23</v>
      </c>
      <c r="C20" s="17" t="s">
        <v>9</v>
      </c>
      <c r="D20" s="62">
        <v>31.38121546961326</v>
      </c>
      <c r="E20" s="62">
        <f>E19/E12*100</f>
        <v>31.40176600441501</v>
      </c>
      <c r="F20" s="62">
        <v>31.4</v>
      </c>
      <c r="G20" s="24"/>
      <c r="H20" s="103">
        <f t="shared" si="0"/>
        <v>0.9999437609841828</v>
      </c>
      <c r="I20" s="105">
        <f t="shared" si="1"/>
        <v>0.9999437609841828</v>
      </c>
    </row>
    <row r="21" spans="1:9" s="4" customFormat="1" ht="18.75">
      <c r="A21" s="18" t="s">
        <v>66</v>
      </c>
      <c r="B21" s="18" t="s">
        <v>55</v>
      </c>
      <c r="C21" s="17" t="s">
        <v>10</v>
      </c>
      <c r="D21" s="63">
        <v>42</v>
      </c>
      <c r="E21" s="100">
        <v>50</v>
      </c>
      <c r="F21" s="63">
        <v>50</v>
      </c>
      <c r="G21" s="24"/>
      <c r="H21" s="103">
        <f t="shared" si="0"/>
        <v>1</v>
      </c>
      <c r="I21" s="105">
        <f t="shared" si="1"/>
        <v>1</v>
      </c>
    </row>
    <row r="22" spans="1:9" s="4" customFormat="1" ht="18.75">
      <c r="A22" s="18" t="s">
        <v>67</v>
      </c>
      <c r="B22" s="18" t="s">
        <v>24</v>
      </c>
      <c r="C22" s="17" t="s">
        <v>10</v>
      </c>
      <c r="D22" s="61">
        <v>1</v>
      </c>
      <c r="E22" s="61">
        <v>1</v>
      </c>
      <c r="F22" s="61">
        <v>1</v>
      </c>
      <c r="G22" s="24"/>
      <c r="H22" s="103">
        <f t="shared" si="0"/>
        <v>1</v>
      </c>
      <c r="I22" s="105">
        <f t="shared" si="1"/>
        <v>1</v>
      </c>
    </row>
    <row r="23" spans="1:9" s="4" customFormat="1" ht="18.75">
      <c r="A23" s="18" t="s">
        <v>68</v>
      </c>
      <c r="B23" s="18" t="s">
        <v>50</v>
      </c>
      <c r="C23" s="17" t="s">
        <v>10</v>
      </c>
      <c r="D23" s="61">
        <v>11</v>
      </c>
      <c r="E23" s="61">
        <v>11</v>
      </c>
      <c r="F23" s="61">
        <v>11</v>
      </c>
      <c r="G23" s="24"/>
      <c r="H23" s="103">
        <f>F22/E22</f>
        <v>1</v>
      </c>
      <c r="I23" s="105">
        <f t="shared" si="1"/>
        <v>1</v>
      </c>
    </row>
    <row r="24" spans="1:10" s="4" customFormat="1" ht="27">
      <c r="A24" s="28"/>
      <c r="B24" s="13"/>
      <c r="C24" s="13"/>
      <c r="D24" s="13"/>
      <c r="E24" s="13"/>
      <c r="F24" s="15"/>
      <c r="G24" s="15"/>
      <c r="H24" s="15"/>
      <c r="I24" s="106">
        <f>(SUM(I11:I23))/COUNT(I11:I23)</f>
        <v>0.9999953134153485</v>
      </c>
      <c r="J24" s="107" t="s">
        <v>75</v>
      </c>
    </row>
    <row r="25" spans="1:8" s="4" customFormat="1" ht="18.75">
      <c r="A25" s="20" t="s">
        <v>34</v>
      </c>
      <c r="B25"/>
      <c r="C25"/>
      <c r="D25" s="13"/>
      <c r="E25" s="13"/>
      <c r="F25" s="15"/>
      <c r="G25" s="15"/>
      <c r="H25" s="15"/>
    </row>
    <row r="26" spans="1:8" s="4" customFormat="1" ht="18.75">
      <c r="A26" s="20"/>
      <c r="B26"/>
      <c r="C26"/>
      <c r="D26" s="13"/>
      <c r="E26" s="13"/>
      <c r="F26" s="15"/>
      <c r="G26" s="15"/>
      <c r="H26" s="15"/>
    </row>
    <row r="27" spans="1:8" s="20" customFormat="1" ht="18.75">
      <c r="A27" s="29" t="s">
        <v>30</v>
      </c>
      <c r="B27"/>
      <c r="C27" s="48" t="s">
        <v>12</v>
      </c>
      <c r="E27" s="13"/>
      <c r="F27" s="15"/>
      <c r="G27" s="15"/>
      <c r="H27" s="15"/>
    </row>
    <row r="28" spans="1:8" s="4" customFormat="1" ht="18.75">
      <c r="A28" s="20" t="s">
        <v>31</v>
      </c>
      <c r="B28"/>
      <c r="C28"/>
      <c r="D28" s="13"/>
      <c r="E28" s="13"/>
      <c r="F28" s="15"/>
      <c r="G28" s="15"/>
      <c r="H28" s="15"/>
    </row>
    <row r="29" spans="1:8" s="4" customFormat="1" ht="18.75">
      <c r="A29" s="1"/>
      <c r="B29"/>
      <c r="C29"/>
      <c r="D29" s="19"/>
      <c r="E29" s="13"/>
      <c r="F29" s="15"/>
      <c r="G29" s="15"/>
      <c r="H29" s="15"/>
    </row>
    <row r="30" spans="1:8" ht="15">
      <c r="A30" s="1" t="s">
        <v>40</v>
      </c>
      <c r="B30"/>
      <c r="C30"/>
      <c r="F30" s="11"/>
      <c r="G30" s="11"/>
      <c r="H30" s="11"/>
    </row>
    <row r="31" spans="6:8" ht="15">
      <c r="F31" s="10"/>
      <c r="G31" s="10"/>
      <c r="H31" s="10"/>
    </row>
    <row r="32" spans="6:8" ht="15">
      <c r="F32" s="10"/>
      <c r="G32" s="10"/>
      <c r="H32" s="10"/>
    </row>
    <row r="33" spans="6:8" ht="15">
      <c r="F33" s="10"/>
      <c r="G33" s="10"/>
      <c r="H33" s="10"/>
    </row>
    <row r="34" spans="6:8" ht="15">
      <c r="F34" s="10"/>
      <c r="G34" s="10"/>
      <c r="H34" s="10"/>
    </row>
    <row r="35" spans="6:8" ht="15">
      <c r="F35" s="10"/>
      <c r="G35" s="10"/>
      <c r="H35" s="10"/>
    </row>
    <row r="36" spans="6:8" ht="15">
      <c r="F36" s="10"/>
      <c r="G36" s="10"/>
      <c r="H36" s="10"/>
    </row>
    <row r="37" spans="6:8" ht="15">
      <c r="F37" s="12"/>
      <c r="G37" s="12"/>
      <c r="H37" s="12"/>
    </row>
    <row r="38" spans="6:8" ht="15">
      <c r="F38" s="11"/>
      <c r="G38" s="11"/>
      <c r="H38" s="11"/>
    </row>
    <row r="40" ht="15" hidden="1">
      <c r="B40" s="1" t="s">
        <v>49</v>
      </c>
    </row>
  </sheetData>
  <sheetProtection/>
  <mergeCells count="11">
    <mergeCell ref="C7:C9"/>
    <mergeCell ref="D7:F7"/>
    <mergeCell ref="G7:G9"/>
    <mergeCell ref="H7:H9"/>
    <mergeCell ref="D8:D9"/>
    <mergeCell ref="E8:F8"/>
    <mergeCell ref="A3:G3"/>
    <mergeCell ref="A4:G4"/>
    <mergeCell ref="A5:G5"/>
    <mergeCell ref="A7:A9"/>
    <mergeCell ref="B7:B9"/>
  </mergeCells>
  <printOptions/>
  <pageMargins left="0.1968503937007874" right="0.1968503937007874" top="0.4330708661417323" bottom="0.3937007874015748" header="0.31496062992125984" footer="0.31496062992125984"/>
  <pageSetup fitToHeight="1" fitToWidth="1" horizontalDpi="180" verticalDpi="18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2016-07-29T10:37:23Z</dcterms:modified>
  <cp:category/>
  <cp:version/>
  <cp:contentType/>
  <cp:contentStatus/>
</cp:coreProperties>
</file>