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136" windowHeight="11532" tabRatio="735"/>
  </bookViews>
  <sheets>
    <sheet name="о фин ресурсах 2023" sheetId="7" r:id="rId1"/>
  </sheets>
  <definedNames>
    <definedName name="_xlnm._FilterDatabase" localSheetId="0" hidden="1">'о фин ресурсах 2023'!$A$7:$E$232</definedName>
    <definedName name="_xlnm.Print_Area" localSheetId="0">'о фин ресурсах 2023'!$A$1:$E$232</definedName>
  </definedNames>
  <calcPr calcId="124519"/>
</workbook>
</file>

<file path=xl/calcChain.xml><?xml version="1.0" encoding="utf-8"?>
<calcChain xmlns="http://schemas.openxmlformats.org/spreadsheetml/2006/main">
  <c r="D173" i="7"/>
  <c r="C173"/>
  <c r="D188"/>
  <c r="C188"/>
  <c r="D170"/>
  <c r="C170"/>
  <c r="D175"/>
  <c r="C175"/>
  <c r="D209" l="1"/>
  <c r="D18"/>
  <c r="D168" l="1"/>
  <c r="D167"/>
  <c r="D165"/>
  <c r="C144" l="1"/>
  <c r="E202" l="1"/>
  <c r="E198"/>
  <c r="E192"/>
  <c r="C167"/>
  <c r="D171"/>
  <c r="D169" s="1"/>
  <c r="D141"/>
  <c r="D139" s="1"/>
  <c r="D176"/>
  <c r="D174" s="1"/>
  <c r="D196"/>
  <c r="D194" s="1"/>
  <c r="D201"/>
  <c r="D199" s="1"/>
  <c r="D156"/>
  <c r="D154" s="1"/>
  <c r="C168"/>
  <c r="C201"/>
  <c r="C199" s="1"/>
  <c r="C196"/>
  <c r="C194" s="1"/>
  <c r="C141"/>
  <c r="C139" s="1"/>
  <c r="C156"/>
  <c r="C154" s="1"/>
  <c r="C18"/>
  <c r="D230"/>
  <c r="D228" s="1"/>
  <c r="D227" s="1"/>
  <c r="D220"/>
  <c r="D218" s="1"/>
  <c r="D191"/>
  <c r="D189" s="1"/>
  <c r="C191"/>
  <c r="C189" s="1"/>
  <c r="D186"/>
  <c r="D184" s="1"/>
  <c r="E232"/>
  <c r="E231"/>
  <c r="C230"/>
  <c r="C228" s="1"/>
  <c r="E229"/>
  <c r="C227"/>
  <c r="E226"/>
  <c r="C224"/>
  <c r="E222"/>
  <c r="E221"/>
  <c r="C220"/>
  <c r="C218" s="1"/>
  <c r="E219"/>
  <c r="E217"/>
  <c r="E216"/>
  <c r="D215"/>
  <c r="D213" s="1"/>
  <c r="C215"/>
  <c r="E214"/>
  <c r="E212"/>
  <c r="D211"/>
  <c r="C211"/>
  <c r="C205" s="1"/>
  <c r="E210"/>
  <c r="C209"/>
  <c r="C207"/>
  <c r="E207" s="1"/>
  <c r="E188"/>
  <c r="E187"/>
  <c r="C186"/>
  <c r="C184" s="1"/>
  <c r="E185"/>
  <c r="E183"/>
  <c r="E182"/>
  <c r="D181"/>
  <c r="D179" s="1"/>
  <c r="C181"/>
  <c r="C179" s="1"/>
  <c r="E180"/>
  <c r="E178"/>
  <c r="E177"/>
  <c r="C176"/>
  <c r="C174" s="1"/>
  <c r="E173"/>
  <c r="E172"/>
  <c r="C171"/>
  <c r="C169" s="1"/>
  <c r="E163"/>
  <c r="E162"/>
  <c r="D161"/>
  <c r="D159" s="1"/>
  <c r="C161"/>
  <c r="C159" s="1"/>
  <c r="E160"/>
  <c r="E158"/>
  <c r="E157"/>
  <c r="E155"/>
  <c r="E153"/>
  <c r="E152"/>
  <c r="D151"/>
  <c r="D149" s="1"/>
  <c r="C151"/>
  <c r="C149" s="1"/>
  <c r="E150"/>
  <c r="E148"/>
  <c r="E147"/>
  <c r="D146"/>
  <c r="D144" s="1"/>
  <c r="E145"/>
  <c r="E143"/>
  <c r="E142"/>
  <c r="E140"/>
  <c r="E138"/>
  <c r="E137"/>
  <c r="D136"/>
  <c r="D134" s="1"/>
  <c r="C136"/>
  <c r="C134" s="1"/>
  <c r="E135"/>
  <c r="E133"/>
  <c r="E132"/>
  <c r="D131"/>
  <c r="D129" s="1"/>
  <c r="C131"/>
  <c r="C129" s="1"/>
  <c r="E130"/>
  <c r="E128"/>
  <c r="E127"/>
  <c r="D126"/>
  <c r="D124" s="1"/>
  <c r="C126"/>
  <c r="C124" s="1"/>
  <c r="E125"/>
  <c r="E123"/>
  <c r="E122"/>
  <c r="D121"/>
  <c r="D119" s="1"/>
  <c r="C121"/>
  <c r="C119" s="1"/>
  <c r="E120"/>
  <c r="E118"/>
  <c r="E117"/>
  <c r="D116"/>
  <c r="D114" s="1"/>
  <c r="C116"/>
  <c r="C114" s="1"/>
  <c r="E115"/>
  <c r="E113"/>
  <c r="E112"/>
  <c r="E110"/>
  <c r="C109"/>
  <c r="E109" s="1"/>
  <c r="E108"/>
  <c r="E107"/>
  <c r="D106"/>
  <c r="D104" s="1"/>
  <c r="C106"/>
  <c r="C104" s="1"/>
  <c r="E105"/>
  <c r="E103"/>
  <c r="E102"/>
  <c r="D101"/>
  <c r="D99" s="1"/>
  <c r="C101"/>
  <c r="C99" s="1"/>
  <c r="E100"/>
  <c r="E98"/>
  <c r="E97"/>
  <c r="D96"/>
  <c r="D94" s="1"/>
  <c r="C96"/>
  <c r="C94" s="1"/>
  <c r="E95"/>
  <c r="E93"/>
  <c r="E92"/>
  <c r="E90"/>
  <c r="C89"/>
  <c r="E89" s="1"/>
  <c r="E88"/>
  <c r="E87"/>
  <c r="D86"/>
  <c r="D84" s="1"/>
  <c r="C86"/>
  <c r="C84" s="1"/>
  <c r="E85"/>
  <c r="E83"/>
  <c r="E82"/>
  <c r="D81"/>
  <c r="D79" s="1"/>
  <c r="C81"/>
  <c r="C79" s="1"/>
  <c r="E80"/>
  <c r="E78"/>
  <c r="E77"/>
  <c r="D76"/>
  <c r="D74" s="1"/>
  <c r="C76"/>
  <c r="C74" s="1"/>
  <c r="E75"/>
  <c r="E73"/>
  <c r="E72"/>
  <c r="D71"/>
  <c r="D69" s="1"/>
  <c r="C71"/>
  <c r="C69" s="1"/>
  <c r="E70"/>
  <c r="E68"/>
  <c r="E67"/>
  <c r="D66"/>
  <c r="D64" s="1"/>
  <c r="C66"/>
  <c r="C64" s="1"/>
  <c r="E65"/>
  <c r="E63"/>
  <c r="E62"/>
  <c r="D61"/>
  <c r="D59" s="1"/>
  <c r="C61"/>
  <c r="C59" s="1"/>
  <c r="E60"/>
  <c r="E58"/>
  <c r="E57"/>
  <c r="D56"/>
  <c r="D54" s="1"/>
  <c r="C56"/>
  <c r="C54" s="1"/>
  <c r="E55"/>
  <c r="E53"/>
  <c r="E52"/>
  <c r="D51"/>
  <c r="D49" s="1"/>
  <c r="C51"/>
  <c r="C49" s="1"/>
  <c r="E50"/>
  <c r="E48"/>
  <c r="E47"/>
  <c r="D46"/>
  <c r="D44" s="1"/>
  <c r="C46"/>
  <c r="C44" s="1"/>
  <c r="E45"/>
  <c r="E43"/>
  <c r="E42"/>
  <c r="D41"/>
  <c r="D39" s="1"/>
  <c r="C41"/>
  <c r="C39" s="1"/>
  <c r="E40"/>
  <c r="E38"/>
  <c r="E37"/>
  <c r="D36"/>
  <c r="D34" s="1"/>
  <c r="C36"/>
  <c r="C34" s="1"/>
  <c r="E35"/>
  <c r="E33"/>
  <c r="E32"/>
  <c r="D31"/>
  <c r="D29" s="1"/>
  <c r="C31"/>
  <c r="C29" s="1"/>
  <c r="E30"/>
  <c r="E28"/>
  <c r="E27"/>
  <c r="D26"/>
  <c r="D24" s="1"/>
  <c r="C26"/>
  <c r="C24" s="1"/>
  <c r="E25"/>
  <c r="E23"/>
  <c r="E22"/>
  <c r="D21"/>
  <c r="D19" s="1"/>
  <c r="C21"/>
  <c r="C19" s="1"/>
  <c r="E20"/>
  <c r="D17"/>
  <c r="C15"/>
  <c r="E170"/>
  <c r="C165"/>
  <c r="C208"/>
  <c r="E208" s="1"/>
  <c r="E175"/>
  <c r="C206" l="1"/>
  <c r="C204" s="1"/>
  <c r="E189"/>
  <c r="D225"/>
  <c r="D223" s="1"/>
  <c r="D13"/>
  <c r="E194"/>
  <c r="E211"/>
  <c r="D205"/>
  <c r="E205" s="1"/>
  <c r="C166"/>
  <c r="C164" s="1"/>
  <c r="D14"/>
  <c r="E227"/>
  <c r="E199"/>
  <c r="C213"/>
  <c r="E213" s="1"/>
  <c r="E209"/>
  <c r="E184"/>
  <c r="E168"/>
  <c r="D12"/>
  <c r="D166"/>
  <c r="D164" s="1"/>
  <c r="E134"/>
  <c r="E165"/>
  <c r="E179"/>
  <c r="E167"/>
  <c r="E159"/>
  <c r="E119"/>
  <c r="E54"/>
  <c r="E24"/>
  <c r="E19"/>
  <c r="E59"/>
  <c r="E169"/>
  <c r="E174"/>
  <c r="E228"/>
  <c r="E114"/>
  <c r="E149"/>
  <c r="E29"/>
  <c r="E39"/>
  <c r="E94"/>
  <c r="E154"/>
  <c r="E224"/>
  <c r="C10"/>
  <c r="E34"/>
  <c r="E69"/>
  <c r="E124"/>
  <c r="E129"/>
  <c r="C225"/>
  <c r="C223" s="1"/>
  <c r="C17"/>
  <c r="C12" s="1"/>
  <c r="E139"/>
  <c r="E79"/>
  <c r="E84"/>
  <c r="E74"/>
  <c r="E64"/>
  <c r="E49"/>
  <c r="E218"/>
  <c r="D206"/>
  <c r="C13"/>
  <c r="E144"/>
  <c r="E99"/>
  <c r="E104"/>
  <c r="E18"/>
  <c r="E15"/>
  <c r="E44"/>
  <c r="D16"/>
  <c r="E223" l="1"/>
  <c r="D204"/>
  <c r="E204" s="1"/>
  <c r="D10"/>
  <c r="E10" s="1"/>
  <c r="E13"/>
  <c r="E12"/>
  <c r="E164"/>
  <c r="C16"/>
  <c r="C11" s="1"/>
  <c r="C14"/>
  <c r="C9" s="1"/>
  <c r="D11"/>
  <c r="E17"/>
  <c r="D9" l="1"/>
  <c r="E9" s="1"/>
  <c r="E14"/>
</calcChain>
</file>

<file path=xl/sharedStrings.xml><?xml version="1.0" encoding="utf-8"?>
<sst xmlns="http://schemas.openxmlformats.org/spreadsheetml/2006/main" count="280" uniqueCount="61">
  <si>
    <t>Отчет</t>
  </si>
  <si>
    <t>муниципальной программы</t>
  </si>
  <si>
    <t>план</t>
  </si>
  <si>
    <t>об объеме финансовых ресурсов</t>
  </si>
  <si>
    <t>Источник финансирования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</si>
  <si>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</si>
  <si>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</si>
  <si>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</si>
  <si>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</si>
  <si>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 xml:space="preserve">1.12. Предоставление гражданам субсидий на оплату жилого помещения и коммунальных услуг </t>
  </si>
  <si>
    <t>1.14. 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</si>
  <si>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2. Подпрограмма «Развитие социального обслуживания населения»</t>
  </si>
  <si>
    <t>2.2.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</si>
  <si>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2.3.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 № 132-ОЗ «О мерах социальной поддержки работников муниципальных учреждений социального обслуживания»</t>
  </si>
  <si>
    <t>3. Подпрограмма «Реализация дополнительных мероприятий,  направленных на повышение качества жизни населения»</t>
  </si>
  <si>
    <t>4. Подпрограмма «Повышение эффективности управления системой социальной поддержки и социального обслуживания»</t>
  </si>
  <si>
    <t>%</t>
  </si>
  <si>
    <t>бюджет города Кемерово</t>
  </si>
  <si>
    <t>Объем финансовых ресурсов за отчетный год, тыс. рублей</t>
  </si>
  <si>
    <t>1.18.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</si>
  <si>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кассовое исполнение (на отчетную дату)</t>
  </si>
  <si>
    <t>1.10.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</si>
  <si>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Наименование</t>
  </si>
  <si>
    <t>Муниципальная программа «Социальная поддержка населения города Кемерово»</t>
  </si>
  <si>
    <t xml:space="preserve">1.1. 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 </t>
  </si>
  <si>
    <t xml:space="preserve">1.2.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 </t>
  </si>
  <si>
    <t xml:space="preserve">1.4. 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</si>
  <si>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 xml:space="preserve">1.6. Дополнительная мера социальной поддержки семей, имеющих детей, в соответствии с Законом Кемеровской области от 25 апреля 2011 года  № 51-ОЗ «О дополнительной мере социальной поддержки семей, имеющих детей» </t>
  </si>
  <si>
    <t>1.7.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</si>
  <si>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 xml:space="preserve">1.9.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</t>
  </si>
  <si>
    <t>1.13. 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</si>
  <si>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 xml:space="preserve">1.15.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</si>
  <si>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>3.1. Выполнение публичных обязательств органов местного самоуправления в области социальной политики</t>
  </si>
  <si>
    <t>3.2. Поддержка социально ориентированных некоммерческих организаций</t>
  </si>
  <si>
    <t>3.3. 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</si>
  <si>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3.4. Организация профессионального обучения и дополнительного профессионального образования лиц предпенсионного возраста</t>
  </si>
  <si>
    <t xml:space="preserve">1.16. 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</si>
  <si>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1.17. 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  </t>
  </si>
  <si>
    <t>1.20. Осуществление полномочия по осуществлению ежегодной денежной выплаты лицам, награжденным нагрудным знаком «Почетный донор России»</t>
  </si>
  <si>
    <t>1.21. Оплата жилищно-коммунальных услуг отдельным категориям граждан</t>
  </si>
  <si>
    <t>1. Подпрограмма «Реализация мер социальной поддержки отдельных категорий граждан»</t>
  </si>
  <si>
    <t>2.5. Осуществлениевыплат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 социального обслуживания, оказывающим социальные услуги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Федерации.</t>
  </si>
  <si>
    <t>1.16.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</si>
  <si>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1.21.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</si>
  <si>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1.28. Осуществление ежемесячной выплаты в связи с рождением (усыновлением) первого ребенка</t>
  </si>
  <si>
    <t>1.30. 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области- Кузбасса от 8 октября 2019г. № 108-ОЗ 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</si>
  <si>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2.6. Резервный фонд  Правительства Кемеровской области- Кузбасса</t>
  </si>
  <si>
    <t>2.7. Финансовое 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 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Федерации.</t>
  </si>
  <si>
    <t>1.20.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</si>
  <si>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1.24.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«О государственных пособиях гражданам, имеющим детей»</t>
  </si>
  <si>
    <t>2.1. 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</si>
  <si>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за 2023 год</t>
  </si>
  <si>
    <t>"Социальная поддержка населения города Кемерово" на 2015-2026 годы"</t>
  </si>
  <si>
    <t xml:space="preserve">1.2.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</si>
  <si>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1.3.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</si>
  <si>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 xml:space="preserve">1.4.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</si>
  <si>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1.5.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</si>
  <si>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1.6. 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«О мерах социальной поддержки по оплате проезда отдельными видами транспорта»</t>
  </si>
  <si>
    <t>1.7.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</si>
  <si>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 xml:space="preserve">2.3. Создание системы долговременного ухода за гражданами пожилого возраста и инвалидами </t>
  </si>
  <si>
    <t>4.1. Социальная поддержка и социальное обслуживание населения в части содержания органов местного самоуправления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</si>
</sst>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0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5" fontId="3" fillId="0" borderId="0" xfId="0" applyNumberFormat="1" applyFont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164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right"/>
    </xf>
    <xf numFmtId="165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164" fontId="0" fillId="0" borderId="0" xfId="0" applyNumberFormat="1"/>
    <xf numFmtId="0" fontId="4" fillId="0" borderId="0" xfId="0" applyFont="1"/>
    <xf numFmtId="0" fontId="1" fillId="0" borderId="0" xfId="0" applyFont="1" applyAlignment="1"/>
    <xf numFmtId="0" fontId="1" fillId="3" borderId="0" xfId="0" applyFont="1" applyFill="1" applyAlignment="1"/>
    <xf numFmtId="0" fontId="1" fillId="0" borderId="0" xfId="0" applyFont="1"/>
    <xf numFmtId="0" fontId="1" fillId="3" borderId="0" xfId="0" applyFont="1" applyFill="1"/>
    <xf numFmtId="0" fontId="1" fillId="0" borderId="0" xfId="0" applyFont="1" applyAlignment="1">
      <alignment horizontal="left"/>
    </xf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1"/>
  <sheetViews>
    <sheetView tabSelected="1" workbookViewId="0">
      <selection activeCell="H232" sqref="H232"/>
    </sheetView>
  </sheetViews>
  <sheetFormatPr defaultRowHeight="13.2" outlineLevelRow="2" outlineLevelCol="1"/>
  <cols>
    <col min="1" max="1" width="48.6640625" customWidth="1"/>
    <col min="2" max="2" width="22.5546875" customWidth="1"/>
    <col min="3" max="3" width="12.6640625" style="13" customWidth="1"/>
    <col min="4" max="4" width="20" customWidth="1"/>
    <col min="5" max="5" width="8.88671875" hidden="1" customWidth="1" outlineLevel="1"/>
    <col min="6" max="6" width="9.109375" bestFit="1" customWidth="1" collapsed="1"/>
  </cols>
  <sheetData>
    <row r="1" spans="1:5" ht="15.6">
      <c r="A1" s="25" t="s">
        <v>0</v>
      </c>
      <c r="B1" s="25"/>
      <c r="C1" s="25"/>
      <c r="D1" s="25"/>
    </row>
    <row r="2" spans="1:5" ht="15.6">
      <c r="A2" s="25" t="s">
        <v>3</v>
      </c>
      <c r="B2" s="25"/>
      <c r="C2" s="25"/>
      <c r="D2" s="25"/>
    </row>
    <row r="3" spans="1:5" ht="15.6">
      <c r="A3" s="25" t="s">
        <v>1</v>
      </c>
      <c r="B3" s="25"/>
      <c r="C3" s="25"/>
      <c r="D3" s="25"/>
    </row>
    <row r="4" spans="1:5" ht="15.6">
      <c r="A4" s="25" t="s">
        <v>52</v>
      </c>
      <c r="B4" s="25"/>
      <c r="C4" s="25"/>
      <c r="D4" s="25"/>
    </row>
    <row r="5" spans="1:5" ht="15.6">
      <c r="A5" s="25" t="s">
        <v>51</v>
      </c>
      <c r="B5" s="25"/>
      <c r="C5" s="25"/>
      <c r="D5" s="25"/>
    </row>
    <row r="7" spans="1:5" ht="30.15" customHeight="1">
      <c r="A7" s="26" t="s">
        <v>22</v>
      </c>
      <c r="B7" s="26" t="s">
        <v>4</v>
      </c>
      <c r="C7" s="27" t="s">
        <v>18</v>
      </c>
      <c r="D7" s="27"/>
    </row>
    <row r="8" spans="1:5" ht="27.6">
      <c r="A8" s="26"/>
      <c r="B8" s="26"/>
      <c r="C8" s="12" t="s">
        <v>2</v>
      </c>
      <c r="D8" s="1" t="s">
        <v>20</v>
      </c>
      <c r="E8" s="6" t="s">
        <v>16</v>
      </c>
    </row>
    <row r="9" spans="1:5" ht="15.6">
      <c r="A9" s="28" t="s">
        <v>23</v>
      </c>
      <c r="B9" s="4" t="s">
        <v>5</v>
      </c>
      <c r="C9" s="10">
        <f>C14+C164+C204+C223</f>
        <v>1394383.9</v>
      </c>
      <c r="D9" s="7">
        <f>D14+D164+D204+D223</f>
        <v>1388154.5999999999</v>
      </c>
      <c r="E9" s="3">
        <f>D9/C9*100</f>
        <v>99.553257894041948</v>
      </c>
    </row>
    <row r="10" spans="1:5" ht="31.2">
      <c r="A10" s="28"/>
      <c r="B10" s="4" t="s">
        <v>17</v>
      </c>
      <c r="C10" s="10">
        <f>C15+C165+C205+C224</f>
        <v>53445.399999999994</v>
      </c>
      <c r="D10" s="7">
        <f>D15+D165+D205+D224</f>
        <v>52840.4</v>
      </c>
      <c r="E10" s="3">
        <f>D10/C10*100</f>
        <v>98.868003607419922</v>
      </c>
    </row>
    <row r="11" spans="1:5" ht="46.8" hidden="1" outlineLevel="1">
      <c r="A11" s="28"/>
      <c r="B11" s="4" t="s">
        <v>6</v>
      </c>
      <c r="C11" s="10">
        <f>C16+C166+C225+C206</f>
        <v>1497076.4000000001</v>
      </c>
      <c r="D11" s="7">
        <f>D16+D166+D225+D206</f>
        <v>1335314.2</v>
      </c>
      <c r="E11" s="3"/>
    </row>
    <row r="12" spans="1:5" ht="15.6" collapsed="1">
      <c r="A12" s="28"/>
      <c r="B12" s="4" t="s">
        <v>7</v>
      </c>
      <c r="C12" s="10">
        <f>C17+C167+C207</f>
        <v>3050.4</v>
      </c>
      <c r="D12" s="7">
        <f>D17+D167+D207</f>
        <v>3050.4</v>
      </c>
      <c r="E12" s="3">
        <f t="shared" ref="E12:E75" si="0">D12/C12*100</f>
        <v>100</v>
      </c>
    </row>
    <row r="13" spans="1:5" ht="15.6">
      <c r="A13" s="28"/>
      <c r="B13" s="4" t="s">
        <v>8</v>
      </c>
      <c r="C13" s="10">
        <f>C18+C168+C227+C208</f>
        <v>1337888.1000000001</v>
      </c>
      <c r="D13" s="7">
        <f>D18+D168+D227+D208</f>
        <v>1332263.8</v>
      </c>
      <c r="E13" s="3">
        <f t="shared" si="0"/>
        <v>99.579613571568501</v>
      </c>
    </row>
    <row r="14" spans="1:5" ht="15.6">
      <c r="A14" s="28" t="s">
        <v>40</v>
      </c>
      <c r="B14" s="4" t="s">
        <v>5</v>
      </c>
      <c r="C14" s="10">
        <f>C19+C24+C29+C34+C39+C44+C49+C54+C59+C64+C69+C74+C79+C84+C89+C94+C99+C104+C109+C114+C119+C124+C129+C134+C139+C144+C149+C154+C159</f>
        <v>375297.1</v>
      </c>
      <c r="D14" s="5">
        <f>D19+D24+D29+D34+D39+D44+D49+D54+D59+D64+D69+D74+D79+D84+D89+D94+D99+D104+D109+D114+D119+D124+D129+D134+D139+D144+D149+D154+D159</f>
        <v>370366.30000000005</v>
      </c>
      <c r="E14" s="3">
        <f t="shared" si="0"/>
        <v>98.68616091091566</v>
      </c>
    </row>
    <row r="15" spans="1:5" ht="31.2" hidden="1" outlineLevel="1">
      <c r="A15" s="28"/>
      <c r="B15" s="4" t="s">
        <v>17</v>
      </c>
      <c r="C15" s="10">
        <f>C20+C25+C30+C35+C40+C45+C50+C55+C60+C65+C70+C75+C80+C85+C90+C95+C100+C105+C110+C115+C120+C125+C130+C135+C140+C145+C150+C155+C160</f>
        <v>0</v>
      </c>
      <c r="D15" s="9"/>
      <c r="E15" s="3" t="e">
        <f t="shared" si="0"/>
        <v>#DIV/0!</v>
      </c>
    </row>
    <row r="16" spans="1:5" ht="46.8" hidden="1" outlineLevel="1">
      <c r="A16" s="28"/>
      <c r="B16" s="4" t="s">
        <v>6</v>
      </c>
      <c r="C16" s="10">
        <f>C21+C26+C31+C36+C41+C46+C51+C56+C61+C66+C71+C76+C81+C86+C91+C96+C101+C106+C111+C116+C121+C126+C131+C136+C141+C146+C151+C156+C161</f>
        <v>531435</v>
      </c>
      <c r="D16" s="5">
        <f>D21+D26+D31+D36+D41+D46+D51+D56+D61+D66+D71+D76+D81+D86+D91+D96+D101+D106+D111+D116+D121+D126+D131+D136+D141+D146+D151+D156+D161</f>
        <v>370366.30000000005</v>
      </c>
      <c r="E16" s="3"/>
    </row>
    <row r="17" spans="1:5" ht="15.6" hidden="1" outlineLevel="1" collapsed="1">
      <c r="A17" s="28"/>
      <c r="B17" s="4" t="s">
        <v>7</v>
      </c>
      <c r="C17" s="10">
        <f>C22+C27+C32+C37+C42+C47+C52+C57+C62+C67+C72+C77+C82+C87+C92+C97+C102+C107+C112+C117+C122+C127+C132+C137+C142+C147+C152+C157+C162</f>
        <v>0</v>
      </c>
      <c r="D17" s="5">
        <f>D22+D27+D32+D37+D42+D47+D52+D57+D62+D67+D72+D77+D82+D87+D92+D97+D102+D107+D112+D117+D122+D127+D132+D137+D142+D147+D152+D157+D162</f>
        <v>0</v>
      </c>
      <c r="E17" s="3" t="e">
        <f t="shared" si="0"/>
        <v>#DIV/0!</v>
      </c>
    </row>
    <row r="18" spans="1:5" ht="21" customHeight="1" collapsed="1">
      <c r="A18" s="28"/>
      <c r="B18" s="4" t="s">
        <v>8</v>
      </c>
      <c r="C18" s="10">
        <f>C23+C28+C33+C38+C43+C48+C53+C58+C63+C68+C73+C78+C83+C88+C93+C98+C103+C108+C113+C118+C123+C128+C133+C138+C143+C148+C153+C158+C163</f>
        <v>375297.1</v>
      </c>
      <c r="D18" s="5">
        <f>D23+D28+D33+D43+D58+D73+D143+D153</f>
        <v>370366.30000000005</v>
      </c>
      <c r="E18" s="3">
        <f t="shared" si="0"/>
        <v>98.68616091091566</v>
      </c>
    </row>
    <row r="19" spans="1:5" ht="15.6">
      <c r="A19" s="28" t="s">
        <v>24</v>
      </c>
      <c r="B19" s="4" t="s">
        <v>5</v>
      </c>
      <c r="C19" s="10">
        <f>C20+C21</f>
        <v>12299.2</v>
      </c>
      <c r="D19" s="9">
        <f>D21</f>
        <v>12299.1</v>
      </c>
      <c r="E19" s="3">
        <f t="shared" si="0"/>
        <v>99.99918693898789</v>
      </c>
    </row>
    <row r="20" spans="1:5" ht="31.2" hidden="1" outlineLevel="1">
      <c r="A20" s="28"/>
      <c r="B20" s="4" t="s">
        <v>17</v>
      </c>
      <c r="C20" s="10"/>
      <c r="D20" s="9"/>
      <c r="E20" s="3" t="e">
        <f t="shared" si="0"/>
        <v>#DIV/0!</v>
      </c>
    </row>
    <row r="21" spans="1:5" ht="46.8" hidden="1" outlineLevel="1">
      <c r="A21" s="28"/>
      <c r="B21" s="4" t="s">
        <v>6</v>
      </c>
      <c r="C21" s="10">
        <f>C23</f>
        <v>12299.2</v>
      </c>
      <c r="D21" s="9">
        <f>D23</f>
        <v>12299.1</v>
      </c>
      <c r="E21" s="3"/>
    </row>
    <row r="22" spans="1:5" ht="15.6" hidden="1" outlineLevel="1">
      <c r="A22" s="28"/>
      <c r="B22" s="4" t="s">
        <v>7</v>
      </c>
      <c r="C22" s="10"/>
      <c r="D22" s="9"/>
      <c r="E22" s="3" t="e">
        <f t="shared" si="0"/>
        <v>#DIV/0!</v>
      </c>
    </row>
    <row r="23" spans="1:5" ht="87" customHeight="1" collapsed="1">
      <c r="A23" s="28"/>
      <c r="B23" s="4" t="s">
        <v>8</v>
      </c>
      <c r="C23" s="5">
        <v>12299.2</v>
      </c>
      <c r="D23" s="9">
        <v>12299.1</v>
      </c>
      <c r="E23" s="3">
        <f t="shared" si="0"/>
        <v>99.99918693898789</v>
      </c>
    </row>
    <row r="24" spans="1:5" ht="15.6" hidden="1" outlineLevel="2">
      <c r="A24" s="28" t="s">
        <v>25</v>
      </c>
      <c r="B24" s="4" t="s">
        <v>5</v>
      </c>
      <c r="C24" s="5">
        <f>C25+C26</f>
        <v>0</v>
      </c>
      <c r="D24" s="9">
        <f>D26</f>
        <v>0</v>
      </c>
      <c r="E24" s="3" t="e">
        <f t="shared" si="0"/>
        <v>#DIV/0!</v>
      </c>
    </row>
    <row r="25" spans="1:5" ht="31.2" hidden="1" outlineLevel="2">
      <c r="A25" s="28"/>
      <c r="B25" s="4" t="s">
        <v>17</v>
      </c>
      <c r="C25" s="5"/>
      <c r="D25" s="9"/>
      <c r="E25" s="3" t="e">
        <f t="shared" si="0"/>
        <v>#DIV/0!</v>
      </c>
    </row>
    <row r="26" spans="1:5" ht="46.8" hidden="1" outlineLevel="2">
      <c r="A26" s="28"/>
      <c r="B26" s="4" t="s">
        <v>6</v>
      </c>
      <c r="C26" s="5">
        <f>C28</f>
        <v>0</v>
      </c>
      <c r="D26" s="9">
        <f>D28</f>
        <v>0</v>
      </c>
      <c r="E26" s="3"/>
    </row>
    <row r="27" spans="1:5" ht="15.6" hidden="1" outlineLevel="2">
      <c r="A27" s="28"/>
      <c r="B27" s="4" t="s">
        <v>7</v>
      </c>
      <c r="C27" s="5"/>
      <c r="D27" s="9"/>
      <c r="E27" s="3" t="e">
        <f t="shared" si="0"/>
        <v>#DIV/0!</v>
      </c>
    </row>
    <row r="28" spans="1:5" ht="210" hidden="1" customHeight="1" outlineLevel="1" collapsed="1">
      <c r="A28" s="28"/>
      <c r="B28" s="4" t="s">
        <v>8</v>
      </c>
      <c r="C28" s="5"/>
      <c r="D28" s="9"/>
      <c r="E28" s="3" t="e">
        <f t="shared" si="0"/>
        <v>#DIV/0!</v>
      </c>
    </row>
    <row r="29" spans="1:5" ht="15.6" collapsed="1">
      <c r="A29" s="28" t="s">
        <v>53</v>
      </c>
      <c r="B29" s="4" t="s">
        <v>5</v>
      </c>
      <c r="C29" s="5">
        <f>C30+C31</f>
        <v>800</v>
      </c>
      <c r="D29" s="9">
        <f>D31</f>
        <v>677</v>
      </c>
      <c r="E29" s="3">
        <f t="shared" si="0"/>
        <v>84.625</v>
      </c>
    </row>
    <row r="30" spans="1:5" ht="31.2" hidden="1" outlineLevel="1">
      <c r="A30" s="28"/>
      <c r="B30" s="4" t="s">
        <v>17</v>
      </c>
      <c r="C30" s="5"/>
      <c r="D30" s="9"/>
      <c r="E30" s="3" t="e">
        <f t="shared" si="0"/>
        <v>#DIV/0!</v>
      </c>
    </row>
    <row r="31" spans="1:5" ht="46.8" hidden="1" outlineLevel="1">
      <c r="A31" s="28"/>
      <c r="B31" s="4" t="s">
        <v>6</v>
      </c>
      <c r="C31" s="5">
        <f>C33</f>
        <v>800</v>
      </c>
      <c r="D31" s="9">
        <f>D33</f>
        <v>677</v>
      </c>
      <c r="E31" s="3"/>
    </row>
    <row r="32" spans="1:5" ht="15.6" hidden="1" outlineLevel="1">
      <c r="A32" s="28"/>
      <c r="B32" s="4" t="s">
        <v>7</v>
      </c>
      <c r="C32" s="5"/>
      <c r="D32" s="9"/>
      <c r="E32" s="3" t="e">
        <f t="shared" si="0"/>
        <v>#DIV/0!</v>
      </c>
    </row>
    <row r="33" spans="1:5" ht="121.95" customHeight="1" collapsed="1">
      <c r="A33" s="28"/>
      <c r="B33" s="4" t="s">
        <v>8</v>
      </c>
      <c r="C33" s="5">
        <v>800</v>
      </c>
      <c r="D33" s="9">
        <v>677</v>
      </c>
      <c r="E33" s="3">
        <f t="shared" si="0"/>
        <v>84.625</v>
      </c>
    </row>
    <row r="34" spans="1:5" ht="15.6" hidden="1">
      <c r="A34" s="28" t="s">
        <v>26</v>
      </c>
      <c r="B34" s="4" t="s">
        <v>5</v>
      </c>
      <c r="C34" s="5">
        <f>C35+C36</f>
        <v>0</v>
      </c>
      <c r="D34" s="9">
        <f>D36</f>
        <v>0</v>
      </c>
      <c r="E34" s="3" t="e">
        <f t="shared" si="0"/>
        <v>#DIV/0!</v>
      </c>
    </row>
    <row r="35" spans="1:5" ht="31.2" hidden="1" outlineLevel="1">
      <c r="A35" s="28"/>
      <c r="B35" s="4" t="s">
        <v>17</v>
      </c>
      <c r="C35" s="5"/>
      <c r="D35" s="9"/>
      <c r="E35" s="3" t="e">
        <f t="shared" si="0"/>
        <v>#DIV/0!</v>
      </c>
    </row>
    <row r="36" spans="1:5" ht="46.8" hidden="1" outlineLevel="1">
      <c r="A36" s="28"/>
      <c r="B36" s="4" t="s">
        <v>6</v>
      </c>
      <c r="C36" s="5">
        <f>C38</f>
        <v>0</v>
      </c>
      <c r="D36" s="9">
        <f>D38</f>
        <v>0</v>
      </c>
      <c r="E36" s="3"/>
    </row>
    <row r="37" spans="1:5" ht="15.6" hidden="1" outlineLevel="1">
      <c r="A37" s="28"/>
      <c r="B37" s="4" t="s">
        <v>7</v>
      </c>
      <c r="C37" s="5"/>
      <c r="D37" s="9"/>
      <c r="E37" s="3" t="e">
        <f t="shared" si="0"/>
        <v>#DIV/0!</v>
      </c>
    </row>
    <row r="38" spans="1:5" ht="37.200000000000003" hidden="1" customHeight="1" collapsed="1">
      <c r="A38" s="28"/>
      <c r="B38" s="4" t="s">
        <v>8</v>
      </c>
      <c r="C38" s="5">
        <v>0</v>
      </c>
      <c r="D38" s="9"/>
      <c r="E38" s="3" t="e">
        <f t="shared" si="0"/>
        <v>#DIV/0!</v>
      </c>
    </row>
    <row r="39" spans="1:5" ht="15.6">
      <c r="A39" s="28" t="s">
        <v>54</v>
      </c>
      <c r="B39" s="4" t="s">
        <v>5</v>
      </c>
      <c r="C39" s="5">
        <f>C40+C41</f>
        <v>10136.299999999999</v>
      </c>
      <c r="D39" s="9">
        <f>D41</f>
        <v>10136.299999999999</v>
      </c>
      <c r="E39" s="3">
        <f t="shared" si="0"/>
        <v>100</v>
      </c>
    </row>
    <row r="40" spans="1:5" ht="31.2" hidden="1" outlineLevel="1">
      <c r="A40" s="28"/>
      <c r="B40" s="4" t="s">
        <v>17</v>
      </c>
      <c r="C40" s="5"/>
      <c r="D40" s="9"/>
      <c r="E40" s="3" t="e">
        <f t="shared" si="0"/>
        <v>#DIV/0!</v>
      </c>
    </row>
    <row r="41" spans="1:5" ht="46.8" hidden="1" outlineLevel="1">
      <c r="A41" s="28"/>
      <c r="B41" s="4" t="s">
        <v>6</v>
      </c>
      <c r="C41" s="5">
        <f>C43</f>
        <v>10136.299999999999</v>
      </c>
      <c r="D41" s="9">
        <f>D43</f>
        <v>10136.299999999999</v>
      </c>
      <c r="E41" s="3"/>
    </row>
    <row r="42" spans="1:5" ht="15.6" hidden="1" outlineLevel="1">
      <c r="A42" s="28"/>
      <c r="B42" s="4" t="s">
        <v>7</v>
      </c>
      <c r="C42" s="5"/>
      <c r="D42" s="9"/>
      <c r="E42" s="3" t="e">
        <f t="shared" si="0"/>
        <v>#DIV/0!</v>
      </c>
    </row>
    <row r="43" spans="1:5" ht="70.95" customHeight="1" collapsed="1">
      <c r="A43" s="28"/>
      <c r="B43" s="4" t="s">
        <v>8</v>
      </c>
      <c r="C43" s="5">
        <v>10136.299999999999</v>
      </c>
      <c r="D43" s="9">
        <v>10136.299999999999</v>
      </c>
      <c r="E43" s="3">
        <f t="shared" si="0"/>
        <v>100</v>
      </c>
    </row>
    <row r="44" spans="1:5" ht="15.6" hidden="1" outlineLevel="1">
      <c r="A44" s="28" t="s">
        <v>27</v>
      </c>
      <c r="B44" s="4" t="s">
        <v>5</v>
      </c>
      <c r="C44" s="5">
        <f>C45+C46</f>
        <v>0</v>
      </c>
      <c r="D44" s="9">
        <f>D46</f>
        <v>0</v>
      </c>
      <c r="E44" s="3" t="e">
        <f t="shared" si="0"/>
        <v>#DIV/0!</v>
      </c>
    </row>
    <row r="45" spans="1:5" ht="31.2" hidden="1" outlineLevel="1">
      <c r="A45" s="28"/>
      <c r="B45" s="4" t="s">
        <v>17</v>
      </c>
      <c r="C45" s="5"/>
      <c r="D45" s="9"/>
      <c r="E45" s="3" t="e">
        <f t="shared" si="0"/>
        <v>#DIV/0!</v>
      </c>
    </row>
    <row r="46" spans="1:5" ht="46.8" hidden="1" outlineLevel="1">
      <c r="A46" s="28"/>
      <c r="B46" s="4" t="s">
        <v>6</v>
      </c>
      <c r="C46" s="5">
        <f>C48</f>
        <v>0</v>
      </c>
      <c r="D46" s="9">
        <f>D48</f>
        <v>0</v>
      </c>
      <c r="E46" s="3"/>
    </row>
    <row r="47" spans="1:5" ht="15.6" hidden="1" outlineLevel="1">
      <c r="A47" s="28"/>
      <c r="B47" s="4" t="s">
        <v>7</v>
      </c>
      <c r="C47" s="5"/>
      <c r="D47" s="9"/>
      <c r="E47" s="3" t="e">
        <f t="shared" si="0"/>
        <v>#DIV/0!</v>
      </c>
    </row>
    <row r="48" spans="1:5" ht="15.6" hidden="1" outlineLevel="1">
      <c r="A48" s="28"/>
      <c r="B48" s="4" t="s">
        <v>8</v>
      </c>
      <c r="C48" s="5">
        <v>0</v>
      </c>
      <c r="D48" s="9">
        <v>0</v>
      </c>
      <c r="E48" s="3" t="e">
        <f t="shared" si="0"/>
        <v>#DIV/0!</v>
      </c>
    </row>
    <row r="49" spans="1:5" ht="15.6" hidden="1" outlineLevel="1">
      <c r="A49" s="28" t="s">
        <v>28</v>
      </c>
      <c r="B49" s="4" t="s">
        <v>5</v>
      </c>
      <c r="C49" s="5">
        <f>C50+C51</f>
        <v>0</v>
      </c>
      <c r="D49" s="9">
        <f>D51</f>
        <v>0</v>
      </c>
      <c r="E49" s="3" t="e">
        <f t="shared" si="0"/>
        <v>#DIV/0!</v>
      </c>
    </row>
    <row r="50" spans="1:5" ht="31.2" hidden="1" outlineLevel="1">
      <c r="A50" s="28"/>
      <c r="B50" s="4" t="s">
        <v>17</v>
      </c>
      <c r="C50" s="5"/>
      <c r="D50" s="9"/>
      <c r="E50" s="3" t="e">
        <f t="shared" si="0"/>
        <v>#DIV/0!</v>
      </c>
    </row>
    <row r="51" spans="1:5" ht="46.8" hidden="1" outlineLevel="1">
      <c r="A51" s="28"/>
      <c r="B51" s="4" t="s">
        <v>6</v>
      </c>
      <c r="C51" s="5">
        <f>C53</f>
        <v>0</v>
      </c>
      <c r="D51" s="9">
        <f>D53</f>
        <v>0</v>
      </c>
      <c r="E51" s="3"/>
    </row>
    <row r="52" spans="1:5" ht="15.6" hidden="1" outlineLevel="1">
      <c r="A52" s="28"/>
      <c r="B52" s="4" t="s">
        <v>7</v>
      </c>
      <c r="C52" s="5"/>
      <c r="D52" s="9"/>
      <c r="E52" s="3" t="e">
        <f t="shared" si="0"/>
        <v>#DIV/0!</v>
      </c>
    </row>
    <row r="53" spans="1:5" ht="15.6" hidden="1" outlineLevel="1">
      <c r="A53" s="28"/>
      <c r="B53" s="4" t="s">
        <v>8</v>
      </c>
      <c r="C53" s="5">
        <v>0</v>
      </c>
      <c r="D53" s="9">
        <v>0</v>
      </c>
      <c r="E53" s="3" t="e">
        <f t="shared" si="0"/>
        <v>#DIV/0!</v>
      </c>
    </row>
    <row r="54" spans="1:5" ht="15.6" collapsed="1">
      <c r="A54" s="28" t="s">
        <v>55</v>
      </c>
      <c r="B54" s="4" t="s">
        <v>5</v>
      </c>
      <c r="C54" s="5">
        <f>C55+C56</f>
        <v>43.5</v>
      </c>
      <c r="D54" s="9">
        <f>D56</f>
        <v>43.5</v>
      </c>
      <c r="E54" s="3">
        <f t="shared" si="0"/>
        <v>100</v>
      </c>
    </row>
    <row r="55" spans="1:5" ht="15.6" hidden="1" customHeight="1" outlineLevel="1">
      <c r="A55" s="28"/>
      <c r="B55" s="4" t="s">
        <v>17</v>
      </c>
      <c r="C55" s="5"/>
      <c r="D55" s="9"/>
      <c r="E55" s="3" t="e">
        <f t="shared" si="0"/>
        <v>#DIV/0!</v>
      </c>
    </row>
    <row r="56" spans="1:5" ht="18.600000000000001" hidden="1" customHeight="1" outlineLevel="1">
      <c r="A56" s="28"/>
      <c r="B56" s="4" t="s">
        <v>6</v>
      </c>
      <c r="C56" s="5">
        <f>C58</f>
        <v>43.5</v>
      </c>
      <c r="D56" s="9">
        <f>D58</f>
        <v>43.5</v>
      </c>
      <c r="E56" s="3"/>
    </row>
    <row r="57" spans="1:5" ht="19.2" hidden="1" customHeight="1" outlineLevel="1">
      <c r="A57" s="28"/>
      <c r="B57" s="4" t="s">
        <v>7</v>
      </c>
      <c r="C57" s="5"/>
      <c r="D57" s="9"/>
      <c r="E57" s="3" t="e">
        <f t="shared" si="0"/>
        <v>#DIV/0!</v>
      </c>
    </row>
    <row r="58" spans="1:5" ht="78.599999999999994" customHeight="1" collapsed="1">
      <c r="A58" s="28"/>
      <c r="B58" s="4" t="s">
        <v>8</v>
      </c>
      <c r="C58" s="5">
        <v>43.5</v>
      </c>
      <c r="D58" s="9">
        <v>43.5</v>
      </c>
      <c r="E58" s="3">
        <f t="shared" si="0"/>
        <v>100</v>
      </c>
    </row>
    <row r="59" spans="1:5" ht="15.6" hidden="1" outlineLevel="1">
      <c r="A59" s="28" t="s">
        <v>29</v>
      </c>
      <c r="B59" s="4" t="s">
        <v>5</v>
      </c>
      <c r="C59" s="5">
        <f>C60+C61</f>
        <v>0</v>
      </c>
      <c r="D59" s="9">
        <f>D61</f>
        <v>0</v>
      </c>
      <c r="E59" s="3" t="e">
        <f t="shared" si="0"/>
        <v>#DIV/0!</v>
      </c>
    </row>
    <row r="60" spans="1:5" ht="31.2" hidden="1" outlineLevel="1">
      <c r="A60" s="28"/>
      <c r="B60" s="4" t="s">
        <v>17</v>
      </c>
      <c r="C60" s="5"/>
      <c r="D60" s="9"/>
      <c r="E60" s="3" t="e">
        <f t="shared" si="0"/>
        <v>#DIV/0!</v>
      </c>
    </row>
    <row r="61" spans="1:5" ht="46.8" hidden="1" outlineLevel="1">
      <c r="A61" s="28"/>
      <c r="B61" s="4" t="s">
        <v>6</v>
      </c>
      <c r="C61" s="5">
        <f>C63</f>
        <v>0</v>
      </c>
      <c r="D61" s="9">
        <f>D63</f>
        <v>0</v>
      </c>
      <c r="E61" s="3"/>
    </row>
    <row r="62" spans="1:5" ht="15.6" hidden="1" outlineLevel="1">
      <c r="A62" s="28"/>
      <c r="B62" s="4" t="s">
        <v>7</v>
      </c>
      <c r="C62" s="5"/>
      <c r="D62" s="9"/>
      <c r="E62" s="3" t="e">
        <f t="shared" si="0"/>
        <v>#DIV/0!</v>
      </c>
    </row>
    <row r="63" spans="1:5" ht="15.6" hidden="1" outlineLevel="1">
      <c r="A63" s="28"/>
      <c r="B63" s="4" t="s">
        <v>8</v>
      </c>
      <c r="C63" s="5">
        <v>0</v>
      </c>
      <c r="D63" s="9"/>
      <c r="E63" s="3" t="e">
        <f t="shared" si="0"/>
        <v>#DIV/0!</v>
      </c>
    </row>
    <row r="64" spans="1:5" ht="15.6" hidden="1" outlineLevel="1">
      <c r="A64" s="28" t="s">
        <v>21</v>
      </c>
      <c r="B64" s="4" t="s">
        <v>5</v>
      </c>
      <c r="C64" s="5">
        <f>C65+C66</f>
        <v>0</v>
      </c>
      <c r="D64" s="9">
        <f>D66</f>
        <v>0</v>
      </c>
      <c r="E64" s="3" t="e">
        <f t="shared" si="0"/>
        <v>#DIV/0!</v>
      </c>
    </row>
    <row r="65" spans="1:5" ht="31.2" hidden="1" outlineLevel="1">
      <c r="A65" s="28"/>
      <c r="B65" s="4" t="s">
        <v>17</v>
      </c>
      <c r="C65" s="5"/>
      <c r="D65" s="9"/>
      <c r="E65" s="3" t="e">
        <f t="shared" si="0"/>
        <v>#DIV/0!</v>
      </c>
    </row>
    <row r="66" spans="1:5" ht="46.8" hidden="1" outlineLevel="1">
      <c r="A66" s="28"/>
      <c r="B66" s="4" t="s">
        <v>6</v>
      </c>
      <c r="C66" s="5">
        <f>C68</f>
        <v>0</v>
      </c>
      <c r="D66" s="9">
        <f>D68</f>
        <v>0</v>
      </c>
      <c r="E66" s="3"/>
    </row>
    <row r="67" spans="1:5" ht="15.6" hidden="1" outlineLevel="1">
      <c r="A67" s="28"/>
      <c r="B67" s="4" t="s">
        <v>7</v>
      </c>
      <c r="C67" s="5"/>
      <c r="D67" s="9"/>
      <c r="E67" s="3" t="e">
        <f t="shared" si="0"/>
        <v>#DIV/0!</v>
      </c>
    </row>
    <row r="68" spans="1:5" ht="15.6" hidden="1" outlineLevel="1">
      <c r="A68" s="28"/>
      <c r="B68" s="4" t="s">
        <v>8</v>
      </c>
      <c r="C68" s="5">
        <v>0</v>
      </c>
      <c r="D68" s="9">
        <v>0</v>
      </c>
      <c r="E68" s="3" t="e">
        <f t="shared" si="0"/>
        <v>#DIV/0!</v>
      </c>
    </row>
    <row r="69" spans="1:5" ht="15.6" collapsed="1">
      <c r="A69" s="28" t="s">
        <v>56</v>
      </c>
      <c r="B69" s="4" t="s">
        <v>5</v>
      </c>
      <c r="C69" s="5">
        <f>C70+C71</f>
        <v>124.1</v>
      </c>
      <c r="D69" s="9">
        <f>D71</f>
        <v>122.8</v>
      </c>
      <c r="E69" s="3">
        <f t="shared" si="0"/>
        <v>98.952457695406935</v>
      </c>
    </row>
    <row r="70" spans="1:5" ht="14.4" hidden="1" customHeight="1" outlineLevel="1">
      <c r="A70" s="28"/>
      <c r="B70" s="4" t="s">
        <v>17</v>
      </c>
      <c r="C70" s="5"/>
      <c r="D70" s="9"/>
      <c r="E70" s="3" t="e">
        <f t="shared" si="0"/>
        <v>#DIV/0!</v>
      </c>
    </row>
    <row r="71" spans="1:5" ht="17.399999999999999" hidden="1" customHeight="1" outlineLevel="1">
      <c r="A71" s="28"/>
      <c r="B71" s="4" t="s">
        <v>6</v>
      </c>
      <c r="C71" s="5">
        <f>C73</f>
        <v>124.1</v>
      </c>
      <c r="D71" s="9">
        <f>D73</f>
        <v>122.8</v>
      </c>
      <c r="E71" s="3"/>
    </row>
    <row r="72" spans="1:5" ht="16.2" hidden="1" customHeight="1" outlineLevel="1">
      <c r="A72" s="28"/>
      <c r="B72" s="4" t="s">
        <v>7</v>
      </c>
      <c r="C72" s="5"/>
      <c r="D72" s="9"/>
      <c r="E72" s="3" t="e">
        <f t="shared" si="0"/>
        <v>#DIV/0!</v>
      </c>
    </row>
    <row r="73" spans="1:5" ht="67.95" customHeight="1" collapsed="1">
      <c r="A73" s="28"/>
      <c r="B73" s="4" t="s">
        <v>8</v>
      </c>
      <c r="C73" s="5">
        <v>124.1</v>
      </c>
      <c r="D73" s="9">
        <v>122.8</v>
      </c>
      <c r="E73" s="3">
        <f t="shared" si="0"/>
        <v>98.952457695406935</v>
      </c>
    </row>
    <row r="74" spans="1:5" ht="13.2" hidden="1" customHeight="1" outlineLevel="1">
      <c r="A74" s="28" t="s">
        <v>9</v>
      </c>
      <c r="B74" s="4" t="s">
        <v>5</v>
      </c>
      <c r="C74" s="5">
        <f>C75+C76</f>
        <v>0</v>
      </c>
      <c r="D74" s="9">
        <f>D76</f>
        <v>0</v>
      </c>
      <c r="E74" s="3" t="e">
        <f t="shared" si="0"/>
        <v>#DIV/0!</v>
      </c>
    </row>
    <row r="75" spans="1:5" ht="15" hidden="1" customHeight="1" outlineLevel="1">
      <c r="A75" s="28"/>
      <c r="B75" s="4" t="s">
        <v>17</v>
      </c>
      <c r="C75" s="5"/>
      <c r="D75" s="9"/>
      <c r="E75" s="3" t="e">
        <f t="shared" si="0"/>
        <v>#DIV/0!</v>
      </c>
    </row>
    <row r="76" spans="1:5" ht="14.4" hidden="1" customHeight="1" outlineLevel="1">
      <c r="A76" s="28"/>
      <c r="B76" s="4" t="s">
        <v>6</v>
      </c>
      <c r="C76" s="5">
        <f>C78</f>
        <v>0</v>
      </c>
      <c r="D76" s="9">
        <f>D78</f>
        <v>0</v>
      </c>
      <c r="E76" s="3"/>
    </row>
    <row r="77" spans="1:5" ht="15.6" hidden="1" customHeight="1" outlineLevel="1">
      <c r="A77" s="28"/>
      <c r="B77" s="4" t="s">
        <v>7</v>
      </c>
      <c r="C77" s="5"/>
      <c r="D77" s="9"/>
      <c r="E77" s="3" t="e">
        <f t="shared" ref="E77:E138" si="1">D77/C77*100</f>
        <v>#DIV/0!</v>
      </c>
    </row>
    <row r="78" spans="1:5" ht="14.4" hidden="1" customHeight="1" outlineLevel="1">
      <c r="A78" s="28"/>
      <c r="B78" s="4" t="s">
        <v>8</v>
      </c>
      <c r="C78" s="5">
        <v>0</v>
      </c>
      <c r="D78" s="9">
        <v>0</v>
      </c>
      <c r="E78" s="3" t="e">
        <f t="shared" si="1"/>
        <v>#DIV/0!</v>
      </c>
    </row>
    <row r="79" spans="1:5" ht="17.399999999999999" hidden="1" customHeight="1" outlineLevel="1">
      <c r="A79" s="28" t="s">
        <v>30</v>
      </c>
      <c r="B79" s="4" t="s">
        <v>5</v>
      </c>
      <c r="C79" s="5">
        <f>C80+C81</f>
        <v>0</v>
      </c>
      <c r="D79" s="9">
        <f>D81</f>
        <v>0</v>
      </c>
      <c r="E79" s="3" t="e">
        <f t="shared" si="1"/>
        <v>#DIV/0!</v>
      </c>
    </row>
    <row r="80" spans="1:5" ht="18.600000000000001" hidden="1" customHeight="1" outlineLevel="1">
      <c r="A80" s="28"/>
      <c r="B80" s="4" t="s">
        <v>17</v>
      </c>
      <c r="C80" s="5"/>
      <c r="D80" s="9"/>
      <c r="E80" s="3" t="e">
        <f t="shared" si="1"/>
        <v>#DIV/0!</v>
      </c>
    </row>
    <row r="81" spans="1:5" ht="17.399999999999999" hidden="1" customHeight="1" outlineLevel="1">
      <c r="A81" s="28"/>
      <c r="B81" s="4" t="s">
        <v>6</v>
      </c>
      <c r="C81" s="5">
        <f>C83</f>
        <v>0</v>
      </c>
      <c r="D81" s="9">
        <f>D83</f>
        <v>0</v>
      </c>
      <c r="E81" s="3"/>
    </row>
    <row r="82" spans="1:5" ht="18.600000000000001" hidden="1" customHeight="1" outlineLevel="1">
      <c r="A82" s="28"/>
      <c r="B82" s="4" t="s">
        <v>7</v>
      </c>
      <c r="C82" s="5"/>
      <c r="D82" s="9"/>
      <c r="E82" s="3" t="e">
        <f t="shared" si="1"/>
        <v>#DIV/0!</v>
      </c>
    </row>
    <row r="83" spans="1:5" ht="18" hidden="1" customHeight="1" outlineLevel="1">
      <c r="A83" s="28"/>
      <c r="B83" s="4" t="s">
        <v>8</v>
      </c>
      <c r="C83" s="5">
        <v>0</v>
      </c>
      <c r="D83" s="9">
        <v>0</v>
      </c>
      <c r="E83" s="3" t="e">
        <f t="shared" si="1"/>
        <v>#DIV/0!</v>
      </c>
    </row>
    <row r="84" spans="1:5" ht="17.399999999999999" hidden="1" customHeight="1" outlineLevel="1">
      <c r="A84" s="28" t="s">
        <v>10</v>
      </c>
      <c r="B84" s="4" t="s">
        <v>5</v>
      </c>
      <c r="C84" s="5">
        <f>C85+C86</f>
        <v>0</v>
      </c>
      <c r="D84" s="9">
        <f>D86</f>
        <v>0</v>
      </c>
      <c r="E84" s="3" t="e">
        <f t="shared" si="1"/>
        <v>#DIV/0!</v>
      </c>
    </row>
    <row r="85" spans="1:5" ht="21" hidden="1" customHeight="1" outlineLevel="1">
      <c r="A85" s="28"/>
      <c r="B85" s="4" t="s">
        <v>17</v>
      </c>
      <c r="C85" s="5"/>
      <c r="D85" s="9"/>
      <c r="E85" s="3" t="e">
        <f t="shared" si="1"/>
        <v>#DIV/0!</v>
      </c>
    </row>
    <row r="86" spans="1:5" ht="17.399999999999999" hidden="1" customHeight="1" outlineLevel="1">
      <c r="A86" s="28"/>
      <c r="B86" s="4" t="s">
        <v>6</v>
      </c>
      <c r="C86" s="5">
        <f>C88</f>
        <v>0</v>
      </c>
      <c r="D86" s="9">
        <f>D88</f>
        <v>0</v>
      </c>
      <c r="E86" s="3"/>
    </row>
    <row r="87" spans="1:5" ht="13.95" hidden="1" customHeight="1" outlineLevel="1">
      <c r="A87" s="28"/>
      <c r="B87" s="4" t="s">
        <v>7</v>
      </c>
      <c r="C87" s="5"/>
      <c r="D87" s="9"/>
      <c r="E87" s="3" t="e">
        <f t="shared" si="1"/>
        <v>#DIV/0!</v>
      </c>
    </row>
    <row r="88" spans="1:5" ht="14.4" hidden="1" customHeight="1" outlineLevel="1">
      <c r="A88" s="28"/>
      <c r="B88" s="4" t="s">
        <v>8</v>
      </c>
      <c r="C88" s="5">
        <v>0</v>
      </c>
      <c r="D88" s="9">
        <v>0</v>
      </c>
      <c r="E88" s="3" t="e">
        <f t="shared" si="1"/>
        <v>#DIV/0!</v>
      </c>
    </row>
    <row r="89" spans="1:5" ht="15.6" hidden="1" customHeight="1" outlineLevel="1">
      <c r="A89" s="28" t="s">
        <v>31</v>
      </c>
      <c r="B89" s="4" t="s">
        <v>5</v>
      </c>
      <c r="C89" s="5">
        <f>C90+C91</f>
        <v>0</v>
      </c>
      <c r="D89" s="9"/>
      <c r="E89" s="3" t="e">
        <f t="shared" si="1"/>
        <v>#DIV/0!</v>
      </c>
    </row>
    <row r="90" spans="1:5" ht="15" hidden="1" customHeight="1" outlineLevel="1">
      <c r="A90" s="28"/>
      <c r="B90" s="4" t="s">
        <v>17</v>
      </c>
      <c r="C90" s="5"/>
      <c r="D90" s="9"/>
      <c r="E90" s="3" t="e">
        <f t="shared" si="1"/>
        <v>#DIV/0!</v>
      </c>
    </row>
    <row r="91" spans="1:5" ht="13.95" hidden="1" customHeight="1" outlineLevel="1">
      <c r="A91" s="28"/>
      <c r="B91" s="4" t="s">
        <v>6</v>
      </c>
      <c r="C91" s="5"/>
      <c r="D91" s="9"/>
      <c r="E91" s="3"/>
    </row>
    <row r="92" spans="1:5" ht="12.6" hidden="1" customHeight="1" outlineLevel="1">
      <c r="A92" s="28"/>
      <c r="B92" s="4" t="s">
        <v>7</v>
      </c>
      <c r="C92" s="5"/>
      <c r="D92" s="9"/>
      <c r="E92" s="3" t="e">
        <f t="shared" si="1"/>
        <v>#DIV/0!</v>
      </c>
    </row>
    <row r="93" spans="1:5" ht="24" hidden="1" customHeight="1" outlineLevel="1">
      <c r="A93" s="28"/>
      <c r="B93" s="4" t="s">
        <v>8</v>
      </c>
      <c r="C93" s="5"/>
      <c r="D93" s="9"/>
      <c r="E93" s="3" t="e">
        <f t="shared" si="1"/>
        <v>#DIV/0!</v>
      </c>
    </row>
    <row r="94" spans="1:5" ht="18" hidden="1" customHeight="1" outlineLevel="1" collapsed="1">
      <c r="A94" s="28" t="s">
        <v>42</v>
      </c>
      <c r="B94" s="4" t="s">
        <v>5</v>
      </c>
      <c r="C94" s="5">
        <f>C95+C96</f>
        <v>0</v>
      </c>
      <c r="D94" s="9">
        <f>D96</f>
        <v>0</v>
      </c>
      <c r="E94" s="3" t="e">
        <f t="shared" si="1"/>
        <v>#DIV/0!</v>
      </c>
    </row>
    <row r="95" spans="1:5" ht="16.2" hidden="1" customHeight="1" outlineLevel="2">
      <c r="A95" s="28"/>
      <c r="B95" s="4" t="s">
        <v>17</v>
      </c>
      <c r="C95" s="5"/>
      <c r="D95" s="9"/>
      <c r="E95" s="3" t="e">
        <f t="shared" si="1"/>
        <v>#DIV/0!</v>
      </c>
    </row>
    <row r="96" spans="1:5" ht="17.399999999999999" hidden="1" customHeight="1" outlineLevel="2">
      <c r="A96" s="28"/>
      <c r="B96" s="4" t="s">
        <v>6</v>
      </c>
      <c r="C96" s="5">
        <f>C98</f>
        <v>0</v>
      </c>
      <c r="D96" s="9">
        <f>D98</f>
        <v>0</v>
      </c>
      <c r="E96" s="3"/>
    </row>
    <row r="97" spans="1:5" ht="16.95" hidden="1" customHeight="1" outlineLevel="2">
      <c r="A97" s="28"/>
      <c r="B97" s="4" t="s">
        <v>7</v>
      </c>
      <c r="C97" s="5"/>
      <c r="D97" s="9"/>
      <c r="E97" s="3" t="e">
        <f t="shared" si="1"/>
        <v>#DIV/0!</v>
      </c>
    </row>
    <row r="98" spans="1:5" ht="15.6" hidden="1" customHeight="1" outlineLevel="1" collapsed="1">
      <c r="A98" s="28"/>
      <c r="B98" s="4" t="s">
        <v>8</v>
      </c>
      <c r="C98" s="5">
        <v>0</v>
      </c>
      <c r="D98" s="9"/>
      <c r="E98" s="3" t="e">
        <f t="shared" si="1"/>
        <v>#DIV/0!</v>
      </c>
    </row>
    <row r="99" spans="1:5" ht="18" hidden="1" customHeight="1" outlineLevel="2">
      <c r="A99" s="28" t="s">
        <v>36</v>
      </c>
      <c r="B99" s="4" t="s">
        <v>5</v>
      </c>
      <c r="C99" s="5">
        <f>C100+C101</f>
        <v>0</v>
      </c>
      <c r="D99" s="9">
        <f>D101</f>
        <v>0</v>
      </c>
      <c r="E99" s="3" t="e">
        <f t="shared" si="1"/>
        <v>#DIV/0!</v>
      </c>
    </row>
    <row r="100" spans="1:5" ht="15" hidden="1" customHeight="1" outlineLevel="2">
      <c r="A100" s="28"/>
      <c r="B100" s="4" t="s">
        <v>17</v>
      </c>
      <c r="C100" s="5"/>
      <c r="D100" s="9"/>
      <c r="E100" s="3" t="e">
        <f t="shared" si="1"/>
        <v>#DIV/0!</v>
      </c>
    </row>
    <row r="101" spans="1:5" ht="15.6" hidden="1" customHeight="1" outlineLevel="2">
      <c r="A101" s="28"/>
      <c r="B101" s="4" t="s">
        <v>6</v>
      </c>
      <c r="C101" s="5">
        <f>C103</f>
        <v>0</v>
      </c>
      <c r="D101" s="9">
        <f>D103</f>
        <v>0</v>
      </c>
      <c r="E101" s="3"/>
    </row>
    <row r="102" spans="1:5" ht="15" hidden="1" customHeight="1" outlineLevel="2">
      <c r="A102" s="28"/>
      <c r="B102" s="4" t="s">
        <v>7</v>
      </c>
      <c r="C102" s="5"/>
      <c r="D102" s="9"/>
      <c r="E102" s="3" t="e">
        <f t="shared" si="1"/>
        <v>#DIV/0!</v>
      </c>
    </row>
    <row r="103" spans="1:5" ht="17.399999999999999" hidden="1" customHeight="1" outlineLevel="2">
      <c r="A103" s="28"/>
      <c r="B103" s="4" t="s">
        <v>8</v>
      </c>
      <c r="C103" s="5">
        <v>0</v>
      </c>
      <c r="D103" s="9">
        <v>0</v>
      </c>
      <c r="E103" s="3" t="e">
        <f t="shared" si="1"/>
        <v>#DIV/0!</v>
      </c>
    </row>
    <row r="104" spans="1:5" ht="14.4" hidden="1" customHeight="1" outlineLevel="2">
      <c r="A104" s="28" t="s">
        <v>37</v>
      </c>
      <c r="B104" s="4" t="s">
        <v>5</v>
      </c>
      <c r="C104" s="5">
        <f>C105+C106</f>
        <v>0</v>
      </c>
      <c r="D104" s="9">
        <f>D106</f>
        <v>0</v>
      </c>
      <c r="E104" s="3" t="e">
        <f t="shared" si="1"/>
        <v>#DIV/0!</v>
      </c>
    </row>
    <row r="105" spans="1:5" ht="15.6" hidden="1" customHeight="1" outlineLevel="2">
      <c r="A105" s="28"/>
      <c r="B105" s="4" t="s">
        <v>17</v>
      </c>
      <c r="C105" s="5"/>
      <c r="D105" s="9"/>
      <c r="E105" s="3" t="e">
        <f t="shared" si="1"/>
        <v>#DIV/0!</v>
      </c>
    </row>
    <row r="106" spans="1:5" ht="15.6" hidden="1" customHeight="1" outlineLevel="2">
      <c r="A106" s="28"/>
      <c r="B106" s="4" t="s">
        <v>6</v>
      </c>
      <c r="C106" s="5">
        <f>C108</f>
        <v>0</v>
      </c>
      <c r="D106" s="9">
        <f>D108</f>
        <v>0</v>
      </c>
      <c r="E106" s="3"/>
    </row>
    <row r="107" spans="1:5" ht="16.2" hidden="1" customHeight="1" outlineLevel="2">
      <c r="A107" s="28"/>
      <c r="B107" s="4" t="s">
        <v>7</v>
      </c>
      <c r="C107" s="5"/>
      <c r="D107" s="9"/>
      <c r="E107" s="3" t="e">
        <f t="shared" si="1"/>
        <v>#DIV/0!</v>
      </c>
    </row>
    <row r="108" spans="1:5" ht="16.2" hidden="1" customHeight="1" outlineLevel="2">
      <c r="A108" s="28"/>
      <c r="B108" s="4" t="s">
        <v>8</v>
      </c>
      <c r="C108" s="5">
        <v>0</v>
      </c>
      <c r="D108" s="9">
        <v>0</v>
      </c>
      <c r="E108" s="3" t="e">
        <f t="shared" si="1"/>
        <v>#DIV/0!</v>
      </c>
    </row>
    <row r="109" spans="1:5" ht="16.95" hidden="1" customHeight="1" outlineLevel="2">
      <c r="A109" s="28" t="s">
        <v>19</v>
      </c>
      <c r="B109" s="4" t="s">
        <v>5</v>
      </c>
      <c r="C109" s="15">
        <f>C110+C111</f>
        <v>0</v>
      </c>
      <c r="D109" s="9"/>
      <c r="E109" s="3" t="e">
        <f t="shared" si="1"/>
        <v>#DIV/0!</v>
      </c>
    </row>
    <row r="110" spans="1:5" ht="15" hidden="1" customHeight="1" outlineLevel="2">
      <c r="A110" s="28"/>
      <c r="B110" s="4" t="s">
        <v>17</v>
      </c>
      <c r="C110" s="5"/>
      <c r="D110" s="9"/>
      <c r="E110" s="3" t="e">
        <f t="shared" si="1"/>
        <v>#DIV/0!</v>
      </c>
    </row>
    <row r="111" spans="1:5" ht="16.2" hidden="1" customHeight="1" outlineLevel="2">
      <c r="A111" s="28"/>
      <c r="B111" s="4" t="s">
        <v>6</v>
      </c>
      <c r="C111" s="5"/>
      <c r="D111" s="9"/>
      <c r="E111" s="3"/>
    </row>
    <row r="112" spans="1:5" ht="16.2" hidden="1" customHeight="1" outlineLevel="2">
      <c r="A112" s="28"/>
      <c r="B112" s="4" t="s">
        <v>7</v>
      </c>
      <c r="C112" s="5"/>
      <c r="D112" s="9"/>
      <c r="E112" s="3" t="e">
        <f t="shared" si="1"/>
        <v>#DIV/0!</v>
      </c>
    </row>
    <row r="113" spans="1:5" ht="15" hidden="1" customHeight="1" outlineLevel="2">
      <c r="A113" s="28"/>
      <c r="B113" s="4" t="s">
        <v>8</v>
      </c>
      <c r="C113" s="5"/>
      <c r="D113" s="9"/>
      <c r="E113" s="3" t="e">
        <f t="shared" si="1"/>
        <v>#DIV/0!</v>
      </c>
    </row>
    <row r="114" spans="1:5" ht="13.95" hidden="1" customHeight="1" outlineLevel="1" collapsed="1">
      <c r="A114" s="28" t="s">
        <v>48</v>
      </c>
      <c r="B114" s="4" t="s">
        <v>5</v>
      </c>
      <c r="C114" s="5">
        <f>C115+C116</f>
        <v>0</v>
      </c>
      <c r="D114" s="9">
        <f>D116</f>
        <v>0</v>
      </c>
      <c r="E114" s="3" t="e">
        <f t="shared" si="1"/>
        <v>#DIV/0!</v>
      </c>
    </row>
    <row r="115" spans="1:5" ht="16.2" hidden="1" customHeight="1" outlineLevel="2">
      <c r="A115" s="28"/>
      <c r="B115" s="4" t="s">
        <v>17</v>
      </c>
      <c r="C115" s="5"/>
      <c r="D115" s="9"/>
      <c r="E115" s="3" t="e">
        <f t="shared" si="1"/>
        <v>#DIV/0!</v>
      </c>
    </row>
    <row r="116" spans="1:5" ht="17.399999999999999" hidden="1" customHeight="1" outlineLevel="2">
      <c r="A116" s="28"/>
      <c r="B116" s="4" t="s">
        <v>6</v>
      </c>
      <c r="C116" s="5">
        <f>C117</f>
        <v>0</v>
      </c>
      <c r="D116" s="9">
        <f>D117</f>
        <v>0</v>
      </c>
      <c r="E116" s="3"/>
    </row>
    <row r="117" spans="1:5" ht="16.2" hidden="1" customHeight="1" outlineLevel="1" collapsed="1">
      <c r="A117" s="28"/>
      <c r="B117" s="4" t="s">
        <v>7</v>
      </c>
      <c r="C117" s="5">
        <v>0</v>
      </c>
      <c r="D117" s="9"/>
      <c r="E117" s="3" t="e">
        <f t="shared" si="1"/>
        <v>#DIV/0!</v>
      </c>
    </row>
    <row r="118" spans="1:5" ht="16.95" hidden="1" customHeight="1" outlineLevel="2">
      <c r="A118" s="28"/>
      <c r="B118" s="4" t="s">
        <v>8</v>
      </c>
      <c r="C118" s="16"/>
      <c r="D118" s="9"/>
      <c r="E118" s="3" t="e">
        <f>D118/C118*100</f>
        <v>#DIV/0!</v>
      </c>
    </row>
    <row r="119" spans="1:5" ht="14.4" hidden="1" customHeight="1" outlineLevel="1" collapsed="1">
      <c r="A119" s="28" t="s">
        <v>43</v>
      </c>
      <c r="B119" s="8" t="s">
        <v>5</v>
      </c>
      <c r="C119" s="5">
        <f>C120+C121</f>
        <v>0</v>
      </c>
      <c r="D119" s="9">
        <f>D121</f>
        <v>0</v>
      </c>
      <c r="E119" s="3" t="e">
        <f t="shared" si="1"/>
        <v>#DIV/0!</v>
      </c>
    </row>
    <row r="120" spans="1:5" ht="15.6" hidden="1" customHeight="1" outlineLevel="2">
      <c r="A120" s="28"/>
      <c r="B120" s="8" t="s">
        <v>17</v>
      </c>
      <c r="C120" s="5"/>
      <c r="D120" s="9"/>
      <c r="E120" s="3" t="e">
        <f t="shared" si="1"/>
        <v>#DIV/0!</v>
      </c>
    </row>
    <row r="121" spans="1:5" ht="15.6" hidden="1" customHeight="1" outlineLevel="2">
      <c r="A121" s="28"/>
      <c r="B121" s="8" t="s">
        <v>6</v>
      </c>
      <c r="C121" s="5">
        <f>C122</f>
        <v>0</v>
      </c>
      <c r="D121" s="9">
        <f>D122</f>
        <v>0</v>
      </c>
      <c r="E121" s="3"/>
    </row>
    <row r="122" spans="1:5" ht="15" hidden="1" customHeight="1" outlineLevel="1" collapsed="1">
      <c r="A122" s="28"/>
      <c r="B122" s="4" t="s">
        <v>7</v>
      </c>
      <c r="C122" s="5">
        <v>0</v>
      </c>
      <c r="D122" s="9"/>
      <c r="E122" s="3" t="e">
        <f t="shared" si="1"/>
        <v>#DIV/0!</v>
      </c>
    </row>
    <row r="123" spans="1:5" ht="15.6" hidden="1" outlineLevel="2">
      <c r="A123" s="28"/>
      <c r="B123" s="4" t="s">
        <v>8</v>
      </c>
      <c r="C123" s="16"/>
      <c r="D123" s="9"/>
      <c r="E123" s="3" t="e">
        <f t="shared" si="1"/>
        <v>#DIV/0!</v>
      </c>
    </row>
    <row r="124" spans="1:5" ht="15.6" hidden="1" outlineLevel="2" collapsed="1">
      <c r="A124" s="28" t="s">
        <v>38</v>
      </c>
      <c r="B124" s="8" t="s">
        <v>5</v>
      </c>
      <c r="C124" s="5">
        <f>C125+C126</f>
        <v>0</v>
      </c>
      <c r="D124" s="9">
        <f>D126</f>
        <v>0</v>
      </c>
      <c r="E124" s="3" t="e">
        <f t="shared" si="1"/>
        <v>#DIV/0!</v>
      </c>
    </row>
    <row r="125" spans="1:5" ht="31.2" hidden="1" outlineLevel="2">
      <c r="A125" s="28"/>
      <c r="B125" s="8" t="s">
        <v>17</v>
      </c>
      <c r="C125" s="5"/>
      <c r="D125" s="9"/>
      <c r="E125" s="3" t="e">
        <f t="shared" si="1"/>
        <v>#DIV/0!</v>
      </c>
    </row>
    <row r="126" spans="1:5" ht="46.8" hidden="1" outlineLevel="2">
      <c r="A126" s="28"/>
      <c r="B126" s="8" t="s">
        <v>6</v>
      </c>
      <c r="C126" s="5">
        <f>C127</f>
        <v>0</v>
      </c>
      <c r="D126" s="9">
        <f>D127</f>
        <v>0</v>
      </c>
      <c r="E126" s="3"/>
    </row>
    <row r="127" spans="1:5" ht="15.6" hidden="1" outlineLevel="2">
      <c r="A127" s="28"/>
      <c r="B127" s="8" t="s">
        <v>7</v>
      </c>
      <c r="C127" s="5">
        <v>0</v>
      </c>
      <c r="D127" s="9">
        <v>0</v>
      </c>
      <c r="E127" s="3" t="e">
        <f t="shared" si="1"/>
        <v>#DIV/0!</v>
      </c>
    </row>
    <row r="128" spans="1:5" ht="15.6" hidden="1" outlineLevel="2">
      <c r="A128" s="28"/>
      <c r="B128" s="4" t="s">
        <v>8</v>
      </c>
      <c r="C128" s="16"/>
      <c r="D128" s="9"/>
      <c r="E128" s="3" t="e">
        <f t="shared" si="1"/>
        <v>#DIV/0!</v>
      </c>
    </row>
    <row r="129" spans="1:5" ht="15.6" hidden="1" outlineLevel="2">
      <c r="A129" s="28" t="s">
        <v>39</v>
      </c>
      <c r="B129" s="8" t="s">
        <v>5</v>
      </c>
      <c r="C129" s="5">
        <f>C130+C131</f>
        <v>0</v>
      </c>
      <c r="D129" s="9">
        <f>D131</f>
        <v>0</v>
      </c>
      <c r="E129" s="3" t="e">
        <f t="shared" si="1"/>
        <v>#DIV/0!</v>
      </c>
    </row>
    <row r="130" spans="1:5" ht="31.2" hidden="1" outlineLevel="2">
      <c r="A130" s="28"/>
      <c r="B130" s="8" t="s">
        <v>17</v>
      </c>
      <c r="C130" s="5"/>
      <c r="D130" s="9"/>
      <c r="E130" s="3" t="e">
        <f t="shared" si="1"/>
        <v>#DIV/0!</v>
      </c>
    </row>
    <row r="131" spans="1:5" ht="46.8" hidden="1" outlineLevel="2">
      <c r="A131" s="28"/>
      <c r="B131" s="8" t="s">
        <v>6</v>
      </c>
      <c r="C131" s="5">
        <f>C132</f>
        <v>0</v>
      </c>
      <c r="D131" s="9">
        <f>D132</f>
        <v>0</v>
      </c>
      <c r="E131" s="3"/>
    </row>
    <row r="132" spans="1:5" ht="15.6" hidden="1" outlineLevel="2">
      <c r="A132" s="28"/>
      <c r="B132" s="8" t="s">
        <v>7</v>
      </c>
      <c r="C132" s="5">
        <v>0</v>
      </c>
      <c r="D132" s="9">
        <v>0</v>
      </c>
      <c r="E132" s="3" t="e">
        <f t="shared" si="1"/>
        <v>#DIV/0!</v>
      </c>
    </row>
    <row r="133" spans="1:5" ht="15.6" hidden="1" outlineLevel="2">
      <c r="A133" s="28"/>
      <c r="B133" s="4" t="s">
        <v>8</v>
      </c>
      <c r="C133" s="16"/>
      <c r="D133" s="9"/>
      <c r="E133" s="3" t="e">
        <f t="shared" si="1"/>
        <v>#DIV/0!</v>
      </c>
    </row>
    <row r="134" spans="1:5" ht="15" hidden="1" customHeight="1" outlineLevel="1" collapsed="1">
      <c r="A134" s="28" t="s">
        <v>49</v>
      </c>
      <c r="B134" s="4" t="s">
        <v>5</v>
      </c>
      <c r="C134" s="5">
        <f>C135+C136</f>
        <v>0</v>
      </c>
      <c r="D134" s="9">
        <f>D136</f>
        <v>0</v>
      </c>
      <c r="E134" s="3" t="e">
        <f t="shared" si="1"/>
        <v>#DIV/0!</v>
      </c>
    </row>
    <row r="135" spans="1:5" ht="15.6" hidden="1" customHeight="1" outlineLevel="2">
      <c r="A135" s="28"/>
      <c r="B135" s="4" t="s">
        <v>17</v>
      </c>
      <c r="C135" s="5"/>
      <c r="D135" s="9"/>
      <c r="E135" s="3" t="e">
        <f t="shared" si="1"/>
        <v>#DIV/0!</v>
      </c>
    </row>
    <row r="136" spans="1:5" ht="20.399999999999999" hidden="1" customHeight="1" outlineLevel="2">
      <c r="A136" s="28"/>
      <c r="B136" s="4" t="s">
        <v>6</v>
      </c>
      <c r="C136" s="5">
        <f>C137</f>
        <v>0</v>
      </c>
      <c r="D136" s="9">
        <f>D137</f>
        <v>0</v>
      </c>
      <c r="E136" s="3"/>
    </row>
    <row r="137" spans="1:5" ht="16.2" hidden="1" customHeight="1" outlineLevel="1" collapsed="1">
      <c r="A137" s="28"/>
      <c r="B137" s="4" t="s">
        <v>7</v>
      </c>
      <c r="C137" s="5">
        <v>0</v>
      </c>
      <c r="D137" s="9"/>
      <c r="E137" s="3" t="e">
        <f t="shared" si="1"/>
        <v>#DIV/0!</v>
      </c>
    </row>
    <row r="138" spans="1:5" ht="23.25" hidden="1" customHeight="1" outlineLevel="2">
      <c r="A138" s="28"/>
      <c r="B138" s="4" t="s">
        <v>8</v>
      </c>
      <c r="C138" s="16"/>
      <c r="D138" s="9"/>
      <c r="E138" s="3" t="e">
        <f t="shared" si="1"/>
        <v>#DIV/0!</v>
      </c>
    </row>
    <row r="139" spans="1:5" ht="15.75" customHeight="1" collapsed="1">
      <c r="A139" s="29" t="s">
        <v>57</v>
      </c>
      <c r="B139" s="4" t="s">
        <v>5</v>
      </c>
      <c r="C139" s="5">
        <f>C140+C141</f>
        <v>341000</v>
      </c>
      <c r="D139" s="9">
        <f>D141</f>
        <v>336819.4</v>
      </c>
      <c r="E139" s="3">
        <f>D139/C139*100</f>
        <v>98.774017595307924</v>
      </c>
    </row>
    <row r="140" spans="1:5" ht="31.2" hidden="1" outlineLevel="1">
      <c r="A140" s="30"/>
      <c r="B140" s="4" t="s">
        <v>17</v>
      </c>
      <c r="C140" s="5"/>
      <c r="D140" s="9"/>
      <c r="E140" s="3" t="e">
        <f>D140/C140*100</f>
        <v>#DIV/0!</v>
      </c>
    </row>
    <row r="141" spans="1:5" ht="46.8" hidden="1" outlineLevel="1">
      <c r="A141" s="30"/>
      <c r="B141" s="11" t="s">
        <v>6</v>
      </c>
      <c r="C141" s="5">
        <f>C143</f>
        <v>341000</v>
      </c>
      <c r="D141" s="10">
        <f>D143</f>
        <v>336819.4</v>
      </c>
      <c r="E141" s="3"/>
    </row>
    <row r="142" spans="1:5" ht="15.6" hidden="1" outlineLevel="1">
      <c r="A142" s="30"/>
      <c r="B142" s="4" t="s">
        <v>7</v>
      </c>
      <c r="C142" s="5"/>
      <c r="D142" s="9">
        <v>0</v>
      </c>
      <c r="E142" s="3" t="e">
        <f t="shared" ref="E142:E148" si="2">D142/C142*100</f>
        <v>#DIV/0!</v>
      </c>
    </row>
    <row r="143" spans="1:5" ht="89.4" customHeight="1" collapsed="1">
      <c r="A143" s="31"/>
      <c r="B143" s="4" t="s">
        <v>8</v>
      </c>
      <c r="C143" s="5">
        <v>341000</v>
      </c>
      <c r="D143" s="9">
        <v>336819.4</v>
      </c>
      <c r="E143" s="3">
        <f t="shared" si="2"/>
        <v>98.774017595307924</v>
      </c>
    </row>
    <row r="144" spans="1:5" ht="15.75" hidden="1" customHeight="1">
      <c r="A144" s="29" t="s">
        <v>44</v>
      </c>
      <c r="B144" s="4" t="s">
        <v>5</v>
      </c>
      <c r="C144" s="5">
        <f>C147</f>
        <v>0</v>
      </c>
      <c r="D144" s="9">
        <f>D146</f>
        <v>0</v>
      </c>
      <c r="E144" s="3" t="e">
        <f t="shared" si="2"/>
        <v>#DIV/0!</v>
      </c>
    </row>
    <row r="145" spans="1:7" ht="31.2" hidden="1" outlineLevel="1">
      <c r="A145" s="30"/>
      <c r="B145" s="4" t="s">
        <v>17</v>
      </c>
      <c r="C145" s="5"/>
      <c r="D145" s="9"/>
      <c r="E145" s="3" t="e">
        <f t="shared" si="2"/>
        <v>#DIV/0!</v>
      </c>
    </row>
    <row r="146" spans="1:7" ht="46.8" hidden="1" outlineLevel="1">
      <c r="A146" s="30"/>
      <c r="B146" s="11" t="s">
        <v>6</v>
      </c>
      <c r="C146" s="5">
        <v>156137.9</v>
      </c>
      <c r="D146" s="9">
        <f>D147+D148</f>
        <v>0</v>
      </c>
      <c r="E146" s="3"/>
      <c r="G146">
        <v>0</v>
      </c>
    </row>
    <row r="147" spans="1:7" ht="24" hidden="1" customHeight="1" collapsed="1">
      <c r="A147" s="30"/>
      <c r="B147" s="4" t="s">
        <v>7</v>
      </c>
      <c r="C147" s="5">
        <v>0</v>
      </c>
      <c r="D147" s="9"/>
      <c r="E147" s="3" t="e">
        <f t="shared" si="2"/>
        <v>#DIV/0!</v>
      </c>
    </row>
    <row r="148" spans="1:7" ht="15.6" hidden="1" outlineLevel="1">
      <c r="A148" s="31"/>
      <c r="B148" s="4" t="s">
        <v>8</v>
      </c>
      <c r="C148" s="5"/>
      <c r="D148" s="9">
        <v>0</v>
      </c>
      <c r="E148" s="3" t="e">
        <f t="shared" si="2"/>
        <v>#DIV/0!</v>
      </c>
    </row>
    <row r="149" spans="1:7" ht="15.75" customHeight="1" collapsed="1">
      <c r="A149" s="28" t="s">
        <v>58</v>
      </c>
      <c r="B149" s="4" t="s">
        <v>5</v>
      </c>
      <c r="C149" s="5">
        <f>C150+C151</f>
        <v>10894</v>
      </c>
      <c r="D149" s="9">
        <f>D151</f>
        <v>10268.200000000001</v>
      </c>
      <c r="E149" s="3">
        <f>D149/C149*100</f>
        <v>94.255553515696718</v>
      </c>
    </row>
    <row r="150" spans="1:7" ht="31.2" hidden="1" outlineLevel="1">
      <c r="A150" s="28"/>
      <c r="B150" s="4" t="s">
        <v>17</v>
      </c>
      <c r="C150" s="5"/>
      <c r="D150" s="9"/>
      <c r="E150" s="3" t="e">
        <f>D150/C150*100</f>
        <v>#DIV/0!</v>
      </c>
    </row>
    <row r="151" spans="1:7" ht="46.8" hidden="1" outlineLevel="1">
      <c r="A151" s="28"/>
      <c r="B151" s="11" t="s">
        <v>6</v>
      </c>
      <c r="C151" s="5">
        <f>C153</f>
        <v>10894</v>
      </c>
      <c r="D151" s="9">
        <f>D153</f>
        <v>10268.200000000001</v>
      </c>
      <c r="E151" s="3"/>
    </row>
    <row r="152" spans="1:7" ht="15.75" hidden="1" customHeight="1" outlineLevel="1">
      <c r="A152" s="28"/>
      <c r="B152" s="4" t="s">
        <v>7</v>
      </c>
      <c r="C152" s="5"/>
      <c r="D152" s="9"/>
      <c r="E152" s="3" t="e">
        <f>D152/C152*100</f>
        <v>#DIV/0!</v>
      </c>
    </row>
    <row r="153" spans="1:7" ht="120.6" customHeight="1" collapsed="1">
      <c r="A153" s="28"/>
      <c r="B153" s="4" t="s">
        <v>8</v>
      </c>
      <c r="C153" s="5">
        <v>10894</v>
      </c>
      <c r="D153" s="9">
        <v>10268.200000000001</v>
      </c>
      <c r="E153" s="3">
        <f>D153/C153*100</f>
        <v>94.255553515696718</v>
      </c>
      <c r="G153" s="24"/>
    </row>
    <row r="154" spans="1:7" ht="15.75" hidden="1" customHeight="1">
      <c r="A154" s="29" t="s">
        <v>45</v>
      </c>
      <c r="B154" s="4" t="s">
        <v>5</v>
      </c>
      <c r="C154" s="5">
        <f>C155+C156</f>
        <v>0</v>
      </c>
      <c r="D154" s="9">
        <f>D156</f>
        <v>0</v>
      </c>
      <c r="E154" s="3" t="e">
        <f>D154/C154*100</f>
        <v>#DIV/0!</v>
      </c>
    </row>
    <row r="155" spans="1:7" ht="31.2" hidden="1" outlineLevel="1">
      <c r="A155" s="30"/>
      <c r="B155" s="4" t="s">
        <v>17</v>
      </c>
      <c r="C155" s="5"/>
      <c r="D155" s="9"/>
      <c r="E155" s="3" t="e">
        <f>D155/C155*100</f>
        <v>#DIV/0!</v>
      </c>
    </row>
    <row r="156" spans="1:7" ht="46.8" hidden="1" outlineLevel="1">
      <c r="A156" s="30"/>
      <c r="B156" s="11" t="s">
        <v>6</v>
      </c>
      <c r="C156" s="5">
        <f>C158</f>
        <v>0</v>
      </c>
      <c r="D156" s="9">
        <f>D158</f>
        <v>0</v>
      </c>
      <c r="E156" s="3"/>
    </row>
    <row r="157" spans="1:7" ht="15.6" hidden="1" outlineLevel="1">
      <c r="A157" s="30"/>
      <c r="B157" s="4" t="s">
        <v>7</v>
      </c>
      <c r="C157" s="5"/>
      <c r="D157" s="9"/>
      <c r="E157" s="3" t="e">
        <f>D157/C157*100</f>
        <v>#DIV/0!</v>
      </c>
    </row>
    <row r="158" spans="1:7" ht="98.4" hidden="1" customHeight="1" collapsed="1">
      <c r="A158" s="31"/>
      <c r="B158" s="4" t="s">
        <v>8</v>
      </c>
      <c r="C158" s="5">
        <v>0</v>
      </c>
      <c r="D158" s="9"/>
      <c r="E158" s="3" t="e">
        <f>D158/C158*100</f>
        <v>#DIV/0!</v>
      </c>
    </row>
    <row r="159" spans="1:7" ht="15.6" hidden="1" outlineLevel="1">
      <c r="A159" s="28"/>
      <c r="B159" s="4" t="s">
        <v>5</v>
      </c>
      <c r="C159" s="5">
        <f>C160+C161</f>
        <v>0</v>
      </c>
      <c r="D159" s="9">
        <f>D161</f>
        <v>0</v>
      </c>
      <c r="E159" s="3" t="e">
        <f>D159/C159*100</f>
        <v>#DIV/0!</v>
      </c>
    </row>
    <row r="160" spans="1:7" ht="31.2" hidden="1" outlineLevel="1">
      <c r="A160" s="28"/>
      <c r="B160" s="4" t="s">
        <v>17</v>
      </c>
      <c r="C160" s="5"/>
      <c r="D160" s="9"/>
      <c r="E160" s="3" t="e">
        <f>D160/C160*100</f>
        <v>#DIV/0!</v>
      </c>
    </row>
    <row r="161" spans="1:6" ht="46.8" hidden="1" outlineLevel="1">
      <c r="A161" s="28"/>
      <c r="B161" s="4" t="s">
        <v>6</v>
      </c>
      <c r="C161" s="5">
        <f>C163</f>
        <v>0</v>
      </c>
      <c r="D161" s="9">
        <f>D163</f>
        <v>0</v>
      </c>
      <c r="E161" s="3"/>
    </row>
    <row r="162" spans="1:6" ht="15.6" hidden="1" outlineLevel="1">
      <c r="A162" s="28"/>
      <c r="B162" s="4" t="s">
        <v>7</v>
      </c>
      <c r="C162" s="5"/>
      <c r="D162" s="9"/>
      <c r="E162" s="3" t="e">
        <f>D162/C162*100</f>
        <v>#DIV/0!</v>
      </c>
    </row>
    <row r="163" spans="1:6" ht="33" hidden="1" customHeight="1" outlineLevel="1">
      <c r="A163" s="28"/>
      <c r="B163" s="4" t="s">
        <v>8</v>
      </c>
      <c r="C163" s="5">
        <v>0</v>
      </c>
      <c r="D163" s="9"/>
      <c r="E163" s="3" t="e">
        <f>D163/C163*100</f>
        <v>#DIV/0!</v>
      </c>
    </row>
    <row r="164" spans="1:6" ht="15.6" collapsed="1">
      <c r="A164" s="28" t="s">
        <v>11</v>
      </c>
      <c r="B164" s="4" t="s">
        <v>5</v>
      </c>
      <c r="C164" s="5">
        <f>C165+C166</f>
        <v>768092.3</v>
      </c>
      <c r="D164" s="5">
        <f>D165+D166</f>
        <v>767935.39999999991</v>
      </c>
      <c r="E164" s="3">
        <f>D164/C164*100</f>
        <v>99.979572767491604</v>
      </c>
    </row>
    <row r="165" spans="1:6" ht="31.2">
      <c r="A165" s="28"/>
      <c r="B165" s="4" t="s">
        <v>17</v>
      </c>
      <c r="C165" s="5">
        <f>C170+C175+C180</f>
        <v>3545.5</v>
      </c>
      <c r="D165" s="7">
        <f>D170+D175</f>
        <v>3545.2</v>
      </c>
      <c r="E165" s="3">
        <f>D165/C165*100</f>
        <v>99.991538570018321</v>
      </c>
    </row>
    <row r="166" spans="1:6" ht="46.8" hidden="1" outlineLevel="1">
      <c r="A166" s="28"/>
      <c r="B166" s="11" t="s">
        <v>6</v>
      </c>
      <c r="C166" s="5">
        <f>C168+C167</f>
        <v>764546.8</v>
      </c>
      <c r="D166" s="7">
        <f>D168+D167</f>
        <v>764390.2</v>
      </c>
      <c r="E166" s="3"/>
    </row>
    <row r="167" spans="1:6" ht="15.6" collapsed="1">
      <c r="A167" s="28"/>
      <c r="B167" s="4" t="s">
        <v>7</v>
      </c>
      <c r="C167" s="5">
        <f>C172+C177+C182+C187+C192+C202</f>
        <v>3050.4</v>
      </c>
      <c r="D167" s="10">
        <f>D187+D202</f>
        <v>3050.4</v>
      </c>
      <c r="E167" s="3">
        <f>D167/C167*100</f>
        <v>100</v>
      </c>
    </row>
    <row r="168" spans="1:6" ht="15.6">
      <c r="A168" s="28"/>
      <c r="B168" s="4" t="s">
        <v>8</v>
      </c>
      <c r="C168" s="5">
        <f>C173+C178+C183+C188+C198</f>
        <v>761496.4</v>
      </c>
      <c r="D168" s="5">
        <f>D173+D178+D183+D188</f>
        <v>761339.79999999993</v>
      </c>
      <c r="E168" s="3">
        <f>D168/C168*100</f>
        <v>99.979435227796216</v>
      </c>
    </row>
    <row r="169" spans="1:6" ht="15.6">
      <c r="A169" s="28" t="s">
        <v>50</v>
      </c>
      <c r="B169" s="4" t="s">
        <v>5</v>
      </c>
      <c r="C169" s="5">
        <f>C170+C171</f>
        <v>677220.29999999993</v>
      </c>
      <c r="D169" s="5">
        <f>D170+D171</f>
        <v>677220.2</v>
      </c>
      <c r="E169" s="3">
        <f>D169/C169*100</f>
        <v>99.999985233756277</v>
      </c>
    </row>
    <row r="170" spans="1:6" ht="31.2">
      <c r="A170" s="28"/>
      <c r="B170" s="4" t="s">
        <v>17</v>
      </c>
      <c r="C170" s="5">
        <f>1274.6</f>
        <v>1274.5999999999999</v>
      </c>
      <c r="D170" s="10">
        <f>1274.5</f>
        <v>1274.5</v>
      </c>
      <c r="E170" s="3">
        <f>D170/C170*100</f>
        <v>99.99215440138083</v>
      </c>
    </row>
    <row r="171" spans="1:6" ht="46.8" hidden="1" outlineLevel="1">
      <c r="A171" s="28"/>
      <c r="B171" s="11" t="s">
        <v>6</v>
      </c>
      <c r="C171" s="5">
        <f>C173</f>
        <v>675945.7</v>
      </c>
      <c r="D171" s="9">
        <f>D173</f>
        <v>675945.7</v>
      </c>
      <c r="E171" s="3"/>
    </row>
    <row r="172" spans="1:6" ht="13.95" hidden="1" customHeight="1" outlineLevel="1">
      <c r="A172" s="28"/>
      <c r="B172" s="4" t="s">
        <v>7</v>
      </c>
      <c r="C172" s="5"/>
      <c r="D172" s="9"/>
      <c r="E172" s="3" t="e">
        <f>D172/C172*100</f>
        <v>#DIV/0!</v>
      </c>
    </row>
    <row r="173" spans="1:6" ht="90.6" customHeight="1" collapsed="1">
      <c r="A173" s="28"/>
      <c r="B173" s="4" t="s">
        <v>8</v>
      </c>
      <c r="C173" s="5">
        <f>644441.2+31504.5</f>
        <v>675945.7</v>
      </c>
      <c r="D173" s="9">
        <f>644441.2+31504.5</f>
        <v>675945.7</v>
      </c>
      <c r="E173" s="3">
        <f>D173/C173*100</f>
        <v>100</v>
      </c>
      <c r="F173" s="17"/>
    </row>
    <row r="174" spans="1:6" ht="15.6">
      <c r="A174" s="28" t="s">
        <v>12</v>
      </c>
      <c r="B174" s="4" t="s">
        <v>5</v>
      </c>
      <c r="C174" s="5">
        <f>C175+C176</f>
        <v>87727.2</v>
      </c>
      <c r="D174" s="7">
        <f>D175+D176</f>
        <v>87570.4</v>
      </c>
      <c r="E174" s="3">
        <f>D174/C174*100</f>
        <v>99.821264100529817</v>
      </c>
      <c r="F174" s="17"/>
    </row>
    <row r="175" spans="1:6" ht="31.2">
      <c r="A175" s="28"/>
      <c r="B175" s="4" t="s">
        <v>17</v>
      </c>
      <c r="C175" s="5">
        <f>2270.9</f>
        <v>2270.9</v>
      </c>
      <c r="D175" s="7">
        <f>2270.7</f>
        <v>2270.6999999999998</v>
      </c>
      <c r="E175" s="3">
        <f>D175/C175*100</f>
        <v>99.99119291910695</v>
      </c>
      <c r="F175" s="17"/>
    </row>
    <row r="176" spans="1:6" ht="46.8" hidden="1" outlineLevel="1">
      <c r="A176" s="28"/>
      <c r="B176" s="11" t="s">
        <v>6</v>
      </c>
      <c r="C176" s="5">
        <f>C178</f>
        <v>85456.3</v>
      </c>
      <c r="D176" s="9">
        <f>D178</f>
        <v>85299.7</v>
      </c>
      <c r="E176" s="3"/>
    </row>
    <row r="177" spans="1:6" ht="15.6" hidden="1" outlineLevel="1">
      <c r="A177" s="28"/>
      <c r="B177" s="4" t="s">
        <v>7</v>
      </c>
      <c r="C177" s="5"/>
      <c r="D177" s="9"/>
      <c r="E177" s="3" t="e">
        <f>D177/C177*100</f>
        <v>#DIV/0!</v>
      </c>
    </row>
    <row r="178" spans="1:6" ht="57.6" customHeight="1" collapsed="1">
      <c r="A178" s="28"/>
      <c r="B178" s="4" t="s">
        <v>8</v>
      </c>
      <c r="C178" s="5">
        <v>85456.3</v>
      </c>
      <c r="D178" s="9">
        <v>85299.7</v>
      </c>
      <c r="E178" s="3">
        <f>D178/C178*100</f>
        <v>99.816748443356417</v>
      </c>
      <c r="F178" s="17"/>
    </row>
    <row r="179" spans="1:6" ht="15.6" hidden="1" outlineLevel="1">
      <c r="A179" s="28" t="s">
        <v>13</v>
      </c>
      <c r="B179" s="4" t="s">
        <v>5</v>
      </c>
      <c r="C179" s="5">
        <f>C180+C181</f>
        <v>0</v>
      </c>
      <c r="D179" s="9">
        <f>D181</f>
        <v>0</v>
      </c>
      <c r="E179" s="3" t="e">
        <f>D179/C179*100</f>
        <v>#DIV/0!</v>
      </c>
    </row>
    <row r="180" spans="1:6" ht="31.2" hidden="1" outlineLevel="2">
      <c r="A180" s="28"/>
      <c r="B180" s="4" t="s">
        <v>17</v>
      </c>
      <c r="C180" s="5"/>
      <c r="D180" s="9"/>
      <c r="E180" s="3" t="e">
        <f>D180/C180*100</f>
        <v>#DIV/0!</v>
      </c>
    </row>
    <row r="181" spans="1:6" ht="46.8" hidden="1" outlineLevel="2">
      <c r="A181" s="28"/>
      <c r="B181" s="11" t="s">
        <v>6</v>
      </c>
      <c r="C181" s="5">
        <f>C183</f>
        <v>0</v>
      </c>
      <c r="D181" s="9">
        <f>D183</f>
        <v>0</v>
      </c>
      <c r="E181" s="3"/>
    </row>
    <row r="182" spans="1:6" ht="15.6" hidden="1" outlineLevel="2">
      <c r="A182" s="28"/>
      <c r="B182" s="4" t="s">
        <v>7</v>
      </c>
      <c r="C182" s="5"/>
      <c r="D182" s="9"/>
      <c r="E182" s="3" t="e">
        <f>D182/C182*100</f>
        <v>#DIV/0!</v>
      </c>
    </row>
    <row r="183" spans="1:6" ht="109.2" hidden="1" customHeight="1" outlineLevel="1" collapsed="1">
      <c r="A183" s="28"/>
      <c r="B183" s="4" t="s">
        <v>8</v>
      </c>
      <c r="C183" s="5"/>
      <c r="D183" s="9"/>
      <c r="E183" s="3" t="e">
        <f>D183/C183*100</f>
        <v>#DIV/0!</v>
      </c>
    </row>
    <row r="184" spans="1:6" ht="15.6" collapsed="1">
      <c r="A184" s="33" t="s">
        <v>59</v>
      </c>
      <c r="B184" s="4" t="s">
        <v>5</v>
      </c>
      <c r="C184" s="5">
        <f>C185+C186</f>
        <v>3144.8000000000015</v>
      </c>
      <c r="D184" s="5">
        <f>D185+D186</f>
        <v>3144.8000000000015</v>
      </c>
      <c r="E184" s="3">
        <f>D184/C184*100</f>
        <v>100</v>
      </c>
    </row>
    <row r="185" spans="1:6" ht="31.2" hidden="1" outlineLevel="1">
      <c r="A185" s="34"/>
      <c r="B185" s="4" t="s">
        <v>17</v>
      </c>
      <c r="C185" s="5"/>
      <c r="D185" s="9"/>
      <c r="E185" s="3" t="e">
        <f>D185/C185*100</f>
        <v>#DIV/0!</v>
      </c>
    </row>
    <row r="186" spans="1:6" ht="46.8" hidden="1" outlineLevel="1">
      <c r="A186" s="34"/>
      <c r="B186" s="11" t="s">
        <v>6</v>
      </c>
      <c r="C186" s="5">
        <f>SUM(C187:C188)</f>
        <v>3144.8000000000015</v>
      </c>
      <c r="D186" s="5">
        <f>SUM(D187:D188)</f>
        <v>3144.8000000000015</v>
      </c>
      <c r="E186" s="3"/>
    </row>
    <row r="187" spans="1:6" ht="15.6" collapsed="1">
      <c r="A187" s="34"/>
      <c r="B187" s="4" t="s">
        <v>7</v>
      </c>
      <c r="C187" s="5">
        <v>3050.4</v>
      </c>
      <c r="D187" s="9">
        <v>3050.4</v>
      </c>
      <c r="E187" s="3">
        <f>D187/C187*100</f>
        <v>100</v>
      </c>
    </row>
    <row r="188" spans="1:6" ht="28.95" customHeight="1">
      <c r="A188" s="35"/>
      <c r="B188" s="4" t="s">
        <v>8</v>
      </c>
      <c r="C188" s="5">
        <f>31598.9-31504.5</f>
        <v>94.400000000001455</v>
      </c>
      <c r="D188" s="9">
        <f>31598.9-31504.5</f>
        <v>94.400000000001455</v>
      </c>
      <c r="E188" s="3">
        <f>D188/C188*100</f>
        <v>100</v>
      </c>
    </row>
    <row r="189" spans="1:6" ht="15.6" hidden="1">
      <c r="A189" s="33" t="s">
        <v>41</v>
      </c>
      <c r="B189" s="4" t="s">
        <v>5</v>
      </c>
      <c r="C189" s="5">
        <f>C190+C191</f>
        <v>0</v>
      </c>
      <c r="D189" s="5">
        <f>D190+D191</f>
        <v>0</v>
      </c>
      <c r="E189" s="3" t="e">
        <f>D189/C189*100</f>
        <v>#DIV/0!</v>
      </c>
    </row>
    <row r="190" spans="1:6" ht="31.2" hidden="1" outlineLevel="1">
      <c r="A190" s="34"/>
      <c r="B190" s="4" t="s">
        <v>17</v>
      </c>
      <c r="C190" s="5"/>
      <c r="D190" s="9"/>
      <c r="E190" s="3"/>
    </row>
    <row r="191" spans="1:6" ht="46.8" hidden="1" outlineLevel="1">
      <c r="A191" s="34"/>
      <c r="B191" s="11" t="s">
        <v>6</v>
      </c>
      <c r="C191" s="5">
        <f>SUM(C192:C193)</f>
        <v>0</v>
      </c>
      <c r="D191" s="5">
        <f>SUM(D192:D193)</f>
        <v>0</v>
      </c>
      <c r="E191" s="3"/>
    </row>
    <row r="192" spans="1:6" ht="139.19999999999999" hidden="1" customHeight="1" collapsed="1">
      <c r="A192" s="34"/>
      <c r="B192" s="4" t="s">
        <v>7</v>
      </c>
      <c r="C192" s="5">
        <v>0</v>
      </c>
      <c r="D192" s="9"/>
      <c r="E192" s="3" t="e">
        <f>D192/C192*100</f>
        <v>#DIV/0!</v>
      </c>
    </row>
    <row r="193" spans="1:5" ht="18.75" hidden="1" customHeight="1" outlineLevel="1">
      <c r="A193" s="35"/>
      <c r="B193" s="4" t="s">
        <v>8</v>
      </c>
      <c r="C193" s="5"/>
      <c r="D193" s="9"/>
      <c r="E193" s="3"/>
    </row>
    <row r="194" spans="1:5" ht="18.75" hidden="1" customHeight="1" collapsed="1">
      <c r="A194" s="33" t="s">
        <v>46</v>
      </c>
      <c r="B194" s="4" t="s">
        <v>5</v>
      </c>
      <c r="C194" s="5">
        <f>C195+C196</f>
        <v>0</v>
      </c>
      <c r="D194" s="10">
        <f>D195+D196</f>
        <v>0</v>
      </c>
      <c r="E194" s="3" t="e">
        <f>D194/C194*100</f>
        <v>#DIV/0!</v>
      </c>
    </row>
    <row r="195" spans="1:5" ht="18.75" hidden="1" customHeight="1" outlineLevel="1">
      <c r="A195" s="34"/>
      <c r="B195" s="4" t="s">
        <v>17</v>
      </c>
      <c r="C195" s="5"/>
      <c r="D195" s="9"/>
      <c r="E195" s="3"/>
    </row>
    <row r="196" spans="1:5" ht="30" hidden="1" customHeight="1" outlineLevel="1">
      <c r="A196" s="34"/>
      <c r="B196" s="11" t="s">
        <v>6</v>
      </c>
      <c r="C196" s="5">
        <f>SUM(C197:C198)</f>
        <v>0</v>
      </c>
      <c r="D196" s="10">
        <f>SUM(D197:D198)</f>
        <v>0</v>
      </c>
      <c r="E196" s="3"/>
    </row>
    <row r="197" spans="1:5" ht="18.75" hidden="1" customHeight="1" outlineLevel="1">
      <c r="A197" s="34"/>
      <c r="B197" s="4" t="s">
        <v>7</v>
      </c>
      <c r="C197" s="5">
        <v>0</v>
      </c>
      <c r="D197" s="9"/>
      <c r="E197" s="3"/>
    </row>
    <row r="198" spans="1:5" ht="18" hidden="1" customHeight="1" outlineLevel="2">
      <c r="A198" s="35"/>
      <c r="B198" s="4" t="s">
        <v>8</v>
      </c>
      <c r="C198" s="5">
        <v>0</v>
      </c>
      <c r="D198" s="9"/>
      <c r="E198" s="3" t="e">
        <f>D198/C198*100</f>
        <v>#DIV/0!</v>
      </c>
    </row>
    <row r="199" spans="1:5" ht="0.6" hidden="1" customHeight="1" outlineLevel="1">
      <c r="A199" s="33" t="s">
        <v>47</v>
      </c>
      <c r="B199" s="4" t="s">
        <v>5</v>
      </c>
      <c r="C199" s="5">
        <f>C200+C201</f>
        <v>0</v>
      </c>
      <c r="D199" s="10">
        <f>D200+D201</f>
        <v>0</v>
      </c>
      <c r="E199" s="3" t="e">
        <f>D199/C199*100</f>
        <v>#DIV/0!</v>
      </c>
    </row>
    <row r="200" spans="1:5" ht="18.75" hidden="1" customHeight="1" outlineLevel="2">
      <c r="A200" s="34"/>
      <c r="B200" s="4" t="s">
        <v>17</v>
      </c>
      <c r="C200" s="5"/>
      <c r="D200" s="9"/>
      <c r="E200" s="3"/>
    </row>
    <row r="201" spans="1:5" ht="29.25" hidden="1" customHeight="1" outlineLevel="2">
      <c r="A201" s="34"/>
      <c r="B201" s="11" t="s">
        <v>6</v>
      </c>
      <c r="C201" s="5">
        <f>SUM(C202:C203)</f>
        <v>0</v>
      </c>
      <c r="D201" s="10">
        <f>SUM(D202:D203)</f>
        <v>0</v>
      </c>
      <c r="E201" s="3"/>
    </row>
    <row r="202" spans="1:5" ht="246.6" hidden="1" customHeight="1" outlineLevel="1" collapsed="1">
      <c r="A202" s="34"/>
      <c r="B202" s="4" t="s">
        <v>7</v>
      </c>
      <c r="C202" s="5"/>
      <c r="D202" s="9">
        <v>0</v>
      </c>
      <c r="E202" s="3" t="e">
        <f>D202/C202*100</f>
        <v>#DIV/0!</v>
      </c>
    </row>
    <row r="203" spans="1:5" ht="1.5" hidden="1" customHeight="1" outlineLevel="1">
      <c r="A203" s="35"/>
      <c r="B203" s="4" t="s">
        <v>8</v>
      </c>
      <c r="C203" s="5">
        <v>0</v>
      </c>
      <c r="D203" s="9"/>
      <c r="E203" s="3"/>
    </row>
    <row r="204" spans="1:5" ht="15.6" collapsed="1">
      <c r="A204" s="33" t="s">
        <v>14</v>
      </c>
      <c r="B204" s="4" t="s">
        <v>5</v>
      </c>
      <c r="C204" s="5">
        <f>C205+C206</f>
        <v>49899.899999999994</v>
      </c>
      <c r="D204" s="10">
        <f>D208+D205</f>
        <v>49295.200000000004</v>
      </c>
      <c r="E204" s="3">
        <f>D204/C204*100</f>
        <v>98.788173924196272</v>
      </c>
    </row>
    <row r="205" spans="1:5" ht="31.2">
      <c r="A205" s="34"/>
      <c r="B205" s="4" t="s">
        <v>17</v>
      </c>
      <c r="C205" s="7">
        <f>C210+C211</f>
        <v>49899.899999999994</v>
      </c>
      <c r="D205" s="7">
        <f>D210+D211</f>
        <v>49295.200000000004</v>
      </c>
      <c r="E205" s="3">
        <f>D205/C205*100</f>
        <v>98.788173924196272</v>
      </c>
    </row>
    <row r="206" spans="1:5" ht="46.8" hidden="1" outlineLevel="1">
      <c r="A206" s="34"/>
      <c r="B206" s="11" t="s">
        <v>6</v>
      </c>
      <c r="C206" s="5">
        <f>C215+C220</f>
        <v>0</v>
      </c>
      <c r="D206" s="7">
        <f>D215+D220</f>
        <v>0</v>
      </c>
      <c r="E206" s="3"/>
    </row>
    <row r="207" spans="1:5" ht="15.6" hidden="1" outlineLevel="1">
      <c r="A207" s="34"/>
      <c r="B207" s="4" t="s">
        <v>7</v>
      </c>
      <c r="C207" s="5">
        <f>C216+C221</f>
        <v>0</v>
      </c>
      <c r="D207" s="9">
        <v>0</v>
      </c>
      <c r="E207" s="3" t="e">
        <f t="shared" ref="E207:E214" si="3">D207/C207*100</f>
        <v>#DIV/0!</v>
      </c>
    </row>
    <row r="208" spans="1:5" ht="15.6" hidden="1" outlineLevel="1" collapsed="1">
      <c r="A208" s="35"/>
      <c r="B208" s="4" t="s">
        <v>8</v>
      </c>
      <c r="C208" s="5">
        <f>C217+C222</f>
        <v>0</v>
      </c>
      <c r="D208" s="10">
        <v>0</v>
      </c>
      <c r="E208" s="3" t="e">
        <f t="shared" si="3"/>
        <v>#DIV/0!</v>
      </c>
    </row>
    <row r="209" spans="1:5" ht="15.6" collapsed="1">
      <c r="A209" s="28" t="s">
        <v>32</v>
      </c>
      <c r="B209" s="4" t="s">
        <v>5</v>
      </c>
      <c r="C209" s="5">
        <f>C210</f>
        <v>38474.699999999997</v>
      </c>
      <c r="D209" s="7">
        <f>D210</f>
        <v>37870.300000000003</v>
      </c>
      <c r="E209" s="3">
        <f t="shared" si="3"/>
        <v>98.429097562814022</v>
      </c>
    </row>
    <row r="210" spans="1:5" ht="43.95" customHeight="1">
      <c r="A210" s="28"/>
      <c r="B210" s="4" t="s">
        <v>17</v>
      </c>
      <c r="C210" s="5">
        <v>38474.699999999997</v>
      </c>
      <c r="D210" s="9">
        <v>37870.300000000003</v>
      </c>
      <c r="E210" s="3">
        <f t="shared" si="3"/>
        <v>98.429097562814022</v>
      </c>
    </row>
    <row r="211" spans="1:5" ht="15.6">
      <c r="A211" s="28" t="s">
        <v>33</v>
      </c>
      <c r="B211" s="4" t="s">
        <v>5</v>
      </c>
      <c r="C211" s="5">
        <f>C212</f>
        <v>11425.2</v>
      </c>
      <c r="D211" s="9">
        <f>D212</f>
        <v>11424.9</v>
      </c>
      <c r="E211" s="3">
        <f t="shared" si="3"/>
        <v>99.997374225396484</v>
      </c>
    </row>
    <row r="212" spans="1:5" ht="31.2">
      <c r="A212" s="28"/>
      <c r="B212" s="4" t="s">
        <v>17</v>
      </c>
      <c r="C212" s="5">
        <v>11425.2</v>
      </c>
      <c r="D212" s="9">
        <v>11424.9</v>
      </c>
      <c r="E212" s="3">
        <f t="shared" si="3"/>
        <v>99.997374225396484</v>
      </c>
    </row>
    <row r="213" spans="1:5" ht="15.6" hidden="1">
      <c r="A213" s="33" t="s">
        <v>34</v>
      </c>
      <c r="B213" s="4" t="s">
        <v>5</v>
      </c>
      <c r="C213" s="5">
        <f>C214+C215</f>
        <v>0</v>
      </c>
      <c r="D213" s="9">
        <f>D215</f>
        <v>0</v>
      </c>
      <c r="E213" s="3" t="e">
        <f t="shared" si="3"/>
        <v>#DIV/0!</v>
      </c>
    </row>
    <row r="214" spans="1:5" ht="31.2" hidden="1" outlineLevel="1">
      <c r="A214" s="34"/>
      <c r="B214" s="4" t="s">
        <v>17</v>
      </c>
      <c r="C214" s="5"/>
      <c r="D214" s="9"/>
      <c r="E214" s="3" t="e">
        <f t="shared" si="3"/>
        <v>#DIV/0!</v>
      </c>
    </row>
    <row r="215" spans="1:5" ht="46.8" hidden="1" collapsed="1">
      <c r="A215" s="34"/>
      <c r="B215" s="4" t="s">
        <v>6</v>
      </c>
      <c r="C215" s="5">
        <f>C216+C217</f>
        <v>0</v>
      </c>
      <c r="D215" s="9">
        <f>D217</f>
        <v>0</v>
      </c>
      <c r="E215" s="3"/>
    </row>
    <row r="216" spans="1:5" ht="15.6" hidden="1" outlineLevel="1">
      <c r="A216" s="34"/>
      <c r="B216" s="4" t="s">
        <v>7</v>
      </c>
      <c r="C216" s="5"/>
      <c r="D216" s="9"/>
      <c r="E216" s="3" t="e">
        <f>D216/C216*100</f>
        <v>#DIV/0!</v>
      </c>
    </row>
    <row r="217" spans="1:5" ht="15.6" hidden="1" collapsed="1">
      <c r="A217" s="35"/>
      <c r="B217" s="4" t="s">
        <v>8</v>
      </c>
      <c r="C217" s="5">
        <v>0</v>
      </c>
      <c r="D217" s="9"/>
      <c r="E217" s="3" t="e">
        <f>D217/C217*100</f>
        <v>#DIV/0!</v>
      </c>
    </row>
    <row r="218" spans="1:5" ht="15.6" hidden="1" outlineLevel="1">
      <c r="A218" s="33" t="s">
        <v>35</v>
      </c>
      <c r="B218" s="4" t="s">
        <v>5</v>
      </c>
      <c r="C218" s="5">
        <f>C219+C220</f>
        <v>0</v>
      </c>
      <c r="D218" s="5">
        <f>D219+D220</f>
        <v>0</v>
      </c>
      <c r="E218" s="3" t="e">
        <f>D218/C218*100</f>
        <v>#DIV/0!</v>
      </c>
    </row>
    <row r="219" spans="1:5" ht="31.2" hidden="1" outlineLevel="2">
      <c r="A219" s="34"/>
      <c r="B219" s="4" t="s">
        <v>17</v>
      </c>
      <c r="C219" s="5"/>
      <c r="D219" s="5"/>
      <c r="E219" s="3" t="e">
        <f>D219/C219*100</f>
        <v>#DIV/0!</v>
      </c>
    </row>
    <row r="220" spans="1:5" ht="46.8" hidden="1" outlineLevel="1" collapsed="1">
      <c r="A220" s="34"/>
      <c r="B220" s="4" t="s">
        <v>6</v>
      </c>
      <c r="C220" s="5">
        <f>C221+C222</f>
        <v>0</v>
      </c>
      <c r="D220" s="5">
        <f>D221+D222</f>
        <v>0</v>
      </c>
      <c r="E220" s="3"/>
    </row>
    <row r="221" spans="1:5" ht="15.6" hidden="1" outlineLevel="1">
      <c r="A221" s="34"/>
      <c r="B221" s="4" t="s">
        <v>7</v>
      </c>
      <c r="C221" s="5"/>
      <c r="D221" s="9"/>
      <c r="E221" s="3" t="e">
        <f t="shared" ref="E221:E232" si="4">D221/C221*100</f>
        <v>#DIV/0!</v>
      </c>
    </row>
    <row r="222" spans="1:5" ht="15.6" hidden="1" outlineLevel="1">
      <c r="A222" s="35"/>
      <c r="B222" s="4" t="s">
        <v>8</v>
      </c>
      <c r="C222" s="5"/>
      <c r="D222" s="9"/>
      <c r="E222" s="3" t="e">
        <f t="shared" si="4"/>
        <v>#DIV/0!</v>
      </c>
    </row>
    <row r="223" spans="1:5" ht="15.6" collapsed="1">
      <c r="A223" s="28" t="s">
        <v>15</v>
      </c>
      <c r="B223" s="4" t="s">
        <v>5</v>
      </c>
      <c r="C223" s="5">
        <f>C224+C225</f>
        <v>201094.6</v>
      </c>
      <c r="D223" s="7">
        <f>D224+D225</f>
        <v>200557.7</v>
      </c>
      <c r="E223" s="3">
        <f t="shared" si="4"/>
        <v>99.733011229540722</v>
      </c>
    </row>
    <row r="224" spans="1:5" ht="31.2" hidden="1" outlineLevel="1">
      <c r="A224" s="28"/>
      <c r="B224" s="4" t="s">
        <v>17</v>
      </c>
      <c r="C224" s="5">
        <f>C229</f>
        <v>0</v>
      </c>
      <c r="D224" s="9"/>
      <c r="E224" s="3" t="e">
        <f t="shared" si="4"/>
        <v>#DIV/0!</v>
      </c>
    </row>
    <row r="225" spans="1:5" ht="46.8" hidden="1" outlineLevel="1">
      <c r="A225" s="28"/>
      <c r="B225" s="4" t="s">
        <v>6</v>
      </c>
      <c r="C225" s="5">
        <f>C227+C226</f>
        <v>201094.6</v>
      </c>
      <c r="D225" s="5">
        <f>D227+D226</f>
        <v>200557.7</v>
      </c>
      <c r="E225" s="3"/>
    </row>
    <row r="226" spans="1:5" ht="15.6" hidden="1" outlineLevel="1">
      <c r="A226" s="28"/>
      <c r="B226" s="8" t="s">
        <v>7</v>
      </c>
      <c r="C226" s="5"/>
      <c r="D226" s="9"/>
      <c r="E226" s="3" t="e">
        <f t="shared" si="4"/>
        <v>#DIV/0!</v>
      </c>
    </row>
    <row r="227" spans="1:5" ht="53.4" customHeight="1" collapsed="1">
      <c r="A227" s="28"/>
      <c r="B227" s="8" t="s">
        <v>8</v>
      </c>
      <c r="C227" s="5">
        <f>C232</f>
        <v>201094.6</v>
      </c>
      <c r="D227" s="5">
        <f>D228</f>
        <v>200557.7</v>
      </c>
      <c r="E227" s="3">
        <f t="shared" si="4"/>
        <v>99.733011229540722</v>
      </c>
    </row>
    <row r="228" spans="1:5" ht="15.6">
      <c r="A228" s="28" t="s">
        <v>60</v>
      </c>
      <c r="B228" s="8" t="s">
        <v>5</v>
      </c>
      <c r="C228" s="5">
        <f>C229+C230</f>
        <v>201094.6</v>
      </c>
      <c r="D228" s="5">
        <f>D229+D230</f>
        <v>200557.7</v>
      </c>
      <c r="E228" s="3">
        <f t="shared" si="4"/>
        <v>99.733011229540722</v>
      </c>
    </row>
    <row r="229" spans="1:5" ht="31.2" hidden="1" customHeight="1" outlineLevel="1">
      <c r="A229" s="28"/>
      <c r="B229" s="8" t="s">
        <v>17</v>
      </c>
      <c r="C229" s="5"/>
      <c r="D229" s="9"/>
      <c r="E229" s="3" t="e">
        <f t="shared" si="4"/>
        <v>#DIV/0!</v>
      </c>
    </row>
    <row r="230" spans="1:5" ht="46.95" hidden="1" customHeight="1" outlineLevel="1">
      <c r="A230" s="28"/>
      <c r="B230" s="8" t="s">
        <v>6</v>
      </c>
      <c r="C230" s="5">
        <f>C232+C231</f>
        <v>201094.6</v>
      </c>
      <c r="D230" s="5">
        <f>D232+D231</f>
        <v>200557.7</v>
      </c>
      <c r="E230" s="3"/>
    </row>
    <row r="231" spans="1:5" ht="15.6" hidden="1" customHeight="1" outlineLevel="1">
      <c r="A231" s="28"/>
      <c r="B231" s="8" t="s">
        <v>7</v>
      </c>
      <c r="C231" s="5"/>
      <c r="D231" s="9"/>
      <c r="E231" s="3" t="e">
        <f t="shared" si="4"/>
        <v>#DIV/0!</v>
      </c>
    </row>
    <row r="232" spans="1:5" ht="43.95" customHeight="1" collapsed="1">
      <c r="A232" s="28"/>
      <c r="B232" s="8" t="s">
        <v>8</v>
      </c>
      <c r="C232" s="5">
        <v>201094.6</v>
      </c>
      <c r="D232" s="9">
        <v>200557.7</v>
      </c>
      <c r="E232" s="3">
        <f t="shared" si="4"/>
        <v>99.733011229540722</v>
      </c>
    </row>
    <row r="235" spans="1:5" ht="13.8">
      <c r="A235" s="21"/>
      <c r="B235" s="21"/>
      <c r="C235" s="22"/>
      <c r="D235" s="21"/>
    </row>
    <row r="236" spans="1:5" ht="13.95" customHeight="1">
      <c r="A236" s="32"/>
      <c r="B236" s="32"/>
      <c r="C236" s="32"/>
      <c r="D236" s="32"/>
    </row>
    <row r="237" spans="1:5" ht="13.8">
      <c r="A237" s="19"/>
      <c r="B237" s="19"/>
      <c r="C237" s="20"/>
      <c r="D237" s="21"/>
    </row>
    <row r="238" spans="1:5" ht="13.8">
      <c r="A238" s="21"/>
      <c r="B238" s="21"/>
      <c r="C238" s="22"/>
      <c r="D238" s="21"/>
    </row>
    <row r="239" spans="1:5" ht="13.8">
      <c r="A239" s="21"/>
      <c r="B239" s="21"/>
      <c r="C239" s="22"/>
      <c r="D239" s="21"/>
    </row>
    <row r="240" spans="1:5" ht="13.8">
      <c r="A240" s="23"/>
      <c r="B240" s="19"/>
      <c r="C240" s="20"/>
      <c r="D240" s="18"/>
    </row>
    <row r="245" spans="2:3" outlineLevel="1"/>
    <row r="246" spans="2:3" outlineLevel="1"/>
    <row r="247" spans="2:3" outlineLevel="1"/>
    <row r="248" spans="2:3" outlineLevel="1">
      <c r="B248" s="2"/>
      <c r="C248" s="14"/>
    </row>
    <row r="249" spans="2:3" outlineLevel="1"/>
    <row r="250" spans="2:3" outlineLevel="1">
      <c r="B250" s="2"/>
      <c r="C250" s="14"/>
    </row>
    <row r="251" spans="2:3" outlineLevel="1"/>
  </sheetData>
  <mergeCells count="55">
    <mergeCell ref="A236:D236"/>
    <mergeCell ref="A169:A173"/>
    <mergeCell ref="A174:A178"/>
    <mergeCell ref="A179:A183"/>
    <mergeCell ref="A184:A188"/>
    <mergeCell ref="A228:A232"/>
    <mergeCell ref="A189:A193"/>
    <mergeCell ref="A204:A208"/>
    <mergeCell ref="A209:A210"/>
    <mergeCell ref="A211:A212"/>
    <mergeCell ref="A213:A217"/>
    <mergeCell ref="A218:A222"/>
    <mergeCell ref="A223:A227"/>
    <mergeCell ref="A194:A198"/>
    <mergeCell ref="A199:A203"/>
    <mergeCell ref="A144:A148"/>
    <mergeCell ref="A149:A153"/>
    <mergeCell ref="A154:A158"/>
    <mergeCell ref="A159:A163"/>
    <mergeCell ref="A164:A168"/>
    <mergeCell ref="A119:A123"/>
    <mergeCell ref="A124:A128"/>
    <mergeCell ref="A129:A133"/>
    <mergeCell ref="A134:A138"/>
    <mergeCell ref="A139:A143"/>
    <mergeCell ref="A94:A98"/>
    <mergeCell ref="A99:A103"/>
    <mergeCell ref="A104:A108"/>
    <mergeCell ref="A109:A113"/>
    <mergeCell ref="A114:A118"/>
    <mergeCell ref="A69:A73"/>
    <mergeCell ref="A74:A78"/>
    <mergeCell ref="A79:A83"/>
    <mergeCell ref="A84:A88"/>
    <mergeCell ref="A89:A93"/>
    <mergeCell ref="A44:A48"/>
    <mergeCell ref="A49:A53"/>
    <mergeCell ref="A54:A58"/>
    <mergeCell ref="A59:A63"/>
    <mergeCell ref="A64:A68"/>
    <mergeCell ref="A19:A23"/>
    <mergeCell ref="A24:A28"/>
    <mergeCell ref="A29:A33"/>
    <mergeCell ref="A34:A38"/>
    <mergeCell ref="A39:A43"/>
    <mergeCell ref="A7:A8"/>
    <mergeCell ref="B7:B8"/>
    <mergeCell ref="C7:D7"/>
    <mergeCell ref="A9:A13"/>
    <mergeCell ref="A14:A18"/>
    <mergeCell ref="A1:D1"/>
    <mergeCell ref="A2:D2"/>
    <mergeCell ref="A3:D3"/>
    <mergeCell ref="A4:D4"/>
    <mergeCell ref="A5:D5"/>
  </mergeCells>
  <pageMargins left="0.31496062992125984" right="0.19685039370078741" top="0.59055118110236227" bottom="0.35433070866141736" header="0.23622047244094491" footer="0.31496062992125984"/>
  <pageSetup paperSize="9" scale="89" fitToHeight="2" orientation="portrait" r:id="rId1"/>
  <ignoredErrors>
    <ignoredError sqref="C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 фин ресурсах 2023</vt:lpstr>
      <vt:lpstr>'о фин ресурсах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szplan2</cp:lastModifiedBy>
  <cp:lastPrinted>2024-02-26T07:35:48Z</cp:lastPrinted>
  <dcterms:created xsi:type="dcterms:W3CDTF">1996-10-08T23:32:33Z</dcterms:created>
  <dcterms:modified xsi:type="dcterms:W3CDTF">2024-05-03T04:21:38Z</dcterms:modified>
</cp:coreProperties>
</file>