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88" windowWidth="9720" windowHeight="7320" tabRatio="735" activeTab="1"/>
  </bookViews>
  <sheets>
    <sheet name="об индикаторах 2015-2022" sheetId="1" r:id="rId1"/>
    <sheet name="о фин ресурсах 2015-2022" sheetId="2" r:id="rId2"/>
  </sheets>
  <definedNames>
    <definedName name="_xlnm.Print_Area" localSheetId="1">'о фин ресурсах 2015-2022'!$A$1:$E$226</definedName>
    <definedName name="_xlnm.Print_Area" localSheetId="0">'об индикаторах 2015-2022'!$A$2:$G$61</definedName>
  </definedNames>
  <calcPr fullCalcOnLoad="1"/>
</workbook>
</file>

<file path=xl/sharedStrings.xml><?xml version="1.0" encoding="utf-8"?>
<sst xmlns="http://schemas.openxmlformats.org/spreadsheetml/2006/main" count="419" uniqueCount="165">
  <si>
    <t>Отчет</t>
  </si>
  <si>
    <t>№ п/п</t>
  </si>
  <si>
    <t>о достижении значений целевых показателей (индикаторов)</t>
  </si>
  <si>
    <t>муниципальной программы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</si>
  <si>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</si>
  <si>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</si>
  <si>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</si>
  <si>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</si>
  <si>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</si>
  <si>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Обоснование отклонений значений целевого показателя (индикатора) на конец отчетного года (при наличии)</t>
  </si>
  <si>
    <t>Муниципальная программа, подпрограмма, мероприятие</t>
  </si>
  <si>
    <t>1.</t>
  </si>
  <si>
    <t>2.</t>
  </si>
  <si>
    <t>3.</t>
  </si>
  <si>
    <t>об объеме финансовых ресурсов</t>
  </si>
  <si>
    <t>Источник финансирования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</si>
  <si>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</si>
  <si>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</si>
  <si>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</si>
  <si>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</si>
  <si>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</si>
  <si>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</si>
  <si>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пожилых людей и инвалидов, обеспеченных социальным обслуживанием на дому</t>
  </si>
  <si>
    <t>Доля освоенных средств в общем объеме средств, предусмотренных на реализацию муниципальной программы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</si>
  <si>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</si>
  <si>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</si>
  <si>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</si>
  <si>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</si>
  <si>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</si>
  <si>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</si>
  <si>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</si>
  <si>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</si>
  <si>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</si>
  <si>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</si>
  <si>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</si>
  <si>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</si>
  <si>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</si>
  <si>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1.5.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</si>
  <si>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 xml:space="preserve">1.8.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</si>
  <si>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1.11.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</si>
  <si>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 xml:space="preserve">1.12. Предоставление гражданам субсидий на оплату жилого помещения и коммунальных услуг </t>
  </si>
  <si>
    <t>1.14.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</si>
  <si>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2. Подпрограмма «Развитие социального обслуживания населения»</t>
  </si>
  <si>
    <t>2.1.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</si>
  <si>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</si>
  <si>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№ 132-ОЗ «О мерах социальной поддержки работников муниципальных учреждений социального обслуживания»</t>
  </si>
  <si>
    <t>3. Подпрограмма «Реализация дополнительных мероприятий,  направленных на повышение качества жизни населения»</t>
  </si>
  <si>
    <t>4. Подпрограмма «Повышение эффективности управления системой социальной поддержки и социального обслуживания»</t>
  </si>
  <si>
    <t>4.1. Социальная поддержка и социальное обслуживание населения в части содержания органов местного самоуправления</t>
  </si>
  <si>
    <t>бюджет города Кемерово</t>
  </si>
  <si>
    <t>Доля малообеспеченных семей в общем числе многодетных семей</t>
  </si>
  <si>
    <t>Количество граждан, получивших материнский (семейный) капитал</t>
  </si>
  <si>
    <t xml:space="preserve">12. </t>
  </si>
  <si>
    <t>Количество граждан, достигших возраста 70 лет и получивших социальную поддержку</t>
  </si>
  <si>
    <t>19.</t>
  </si>
  <si>
    <t>20.</t>
  </si>
  <si>
    <t>Количество произведенных выплат социального пособия на погребение</t>
  </si>
  <si>
    <t>21.</t>
  </si>
  <si>
    <t>22.</t>
  </si>
  <si>
    <t>Количество жен (детей) военнослужащих, проходящих военную службу по призыву, получивших выплаты</t>
  </si>
  <si>
    <t>23.</t>
  </si>
  <si>
    <t>Количество лиц, награжденных нагрудным знаком "Почетный Донор России", получивших выплаты</t>
  </si>
  <si>
    <t>24.</t>
  </si>
  <si>
    <t>25.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</si>
  <si>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</si>
  <si>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</si>
  <si>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26.</t>
  </si>
  <si>
    <t>27.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</si>
  <si>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</si>
  <si>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</si>
  <si>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</si>
  <si>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28.</t>
  </si>
  <si>
    <t>29.</t>
  </si>
  <si>
    <t>Соотношение средней заработной платы социальных работников к средней заработной плате в Кемеровской области</t>
  </si>
  <si>
    <t>30.</t>
  </si>
  <si>
    <t>31.</t>
  </si>
  <si>
    <t>Количество детей-инвалидов, получивших социальную реабилитацию</t>
  </si>
  <si>
    <t>32.</t>
  </si>
  <si>
    <t>33.</t>
  </si>
  <si>
    <t>Количество работников муниципальных учреждений социального обслуживания, получивших меры социальной поддержки</t>
  </si>
  <si>
    <t>34.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</si>
  <si>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</si>
  <si>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</si>
  <si>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35.</t>
  </si>
  <si>
    <t>36.</t>
  </si>
  <si>
    <t>Объем финансовых ресурсов за отчетный год, тыс. рублей</t>
  </si>
  <si>
    <t>Фактическое исполнение за год, предшествующий отчетному (при наличии)</t>
  </si>
  <si>
    <t>факт</t>
  </si>
  <si>
    <t>ТЫС РУБ</t>
  </si>
  <si>
    <t>Среднегодовой доход инвалида за счет предоставления мер социальной поддержки</t>
  </si>
  <si>
    <t>ПРОЦ</t>
  </si>
  <si>
    <t>ТЫС ЧЕЛ</t>
  </si>
  <si>
    <t>ТЫС ЕД</t>
  </si>
  <si>
    <t>Среднегодовой доход отдельных категорий граждан за счет предоставления мер социальной поддержки</t>
  </si>
  <si>
    <t>Среднегодовой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</si>
  <si>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Среднегодовой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</si>
  <si>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получателей социальных услуг</t>
  </si>
  <si>
    <t>ЧЕЛ</t>
  </si>
  <si>
    <t>Среднегодовой доход ветерана труда за счет предоставления мер социальной поддержки</t>
  </si>
  <si>
    <t>Среднегодовой доход труженика тыла за счет предоставления мер социальной поддержки</t>
  </si>
  <si>
    <t>Среднегодовой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</si>
  <si>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</si>
  <si>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</si>
  <si>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Среднегодовой доход приемных родителей за счет предоставления мер социальной поддержки</t>
  </si>
  <si>
    <t>Среднегодовой размер пенсии Кемеровской области на одного получателя</t>
  </si>
  <si>
    <t>Среднегодовой размер государственной социальной помощи на одного получателя</t>
  </si>
  <si>
    <t>Среднегодовой размер денежной выплаты взамен получения продуктового набора на одного получателя</t>
  </si>
  <si>
    <t>Среднегодовой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</si>
  <si>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Среднегодовой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</si>
  <si>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Количество граждан, получивших социальную поддержку по оплате проезда отдельными видами транспорта</t>
  </si>
  <si>
    <t>Количество семей с детьми, охваченных социальным обслуживанием</t>
  </si>
  <si>
    <t>18.</t>
  </si>
  <si>
    <t>1.15.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</si>
  <si>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1.18.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</si>
  <si>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Соотношение средней заработной платы социальных работников к среднемесячному доходу от трудовой деятельности в регионе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</si>
  <si>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</si>
  <si>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37.</t>
  </si>
  <si>
    <t>Количество лиц, получивших ежемесячную выплату</t>
  </si>
  <si>
    <t>38.</t>
  </si>
  <si>
    <t>кассовое исполнение (на отчетную дату)</t>
  </si>
  <si>
    <t>1.10.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</si>
  <si>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за 2019 год</t>
  </si>
  <si>
    <t>7,2</t>
  </si>
  <si>
    <t>11,0</t>
  </si>
  <si>
    <t>15,0</t>
  </si>
  <si>
    <t>-</t>
  </si>
  <si>
    <t>Количество единых координационных центров</t>
  </si>
  <si>
    <t>ЕД</t>
  </si>
  <si>
    <t>39.</t>
  </si>
  <si>
    <t>40.</t>
  </si>
  <si>
    <t>41.</t>
  </si>
  <si>
    <t>Численность выпускников образовательных организаций, принятых на стажировку в муниципальные учреждения социального обслуживания населения</t>
  </si>
  <si>
    <t>Численность работников муниципальных учреждений социального обслуживания населения предпенсионного возраста, прошедших обучение</t>
  </si>
  <si>
    <t>Наименование</t>
  </si>
  <si>
    <t>Муниципальная программа «Социальная поддержка населения города Кемерово»</t>
  </si>
  <si>
    <t xml:space="preserve">1.1.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</si>
  <si>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1.2.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</si>
  <si>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1.3.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</si>
  <si>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1.4.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</si>
  <si>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1.6. Дополнительная мера социальной поддержки семей, имеющих детей, в соответствии с Законом Кемеровской области от 25 апреля 2011 года  № 51-ОЗ «О дополнительной мере социальной поддержки семей, имеющих детей» </t>
  </si>
  <si>
    <t>1.7.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</si>
  <si>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1.9.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</si>
  <si>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1.13. 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</si>
  <si>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 xml:space="preserve">1.15.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</si>
  <si>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2.4. Создание системы долговременного ухода за гражданами пожилого возраста и инвалидами </t>
  </si>
  <si>
    <t>3.1. Выполнение публичных обязательств органов местного самоуправления в области социальной политики</t>
  </si>
  <si>
    <t>3.2. Поддержка социально ориентированных некоммерческих организаций</t>
  </si>
  <si>
    <t>3.3. 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</si>
  <si>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3.4. Организация профессионального обучения и дополнительного профессионального образования лиц предпенсионного возраста</t>
  </si>
  <si>
    <t xml:space="preserve">1.16.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</si>
  <si>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1.17.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 </t>
  </si>
  <si>
    <t>1.18.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</si>
  <si>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1.19.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</si>
  <si>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1.20. Осуществление полномочия по осуществлению ежегодной денежной выплаты лицам, награжденным нагрудным знаком «Почетный донор России»</t>
  </si>
  <si>
    <t>1.21. Оплата жилищно-коммунальных услуг отдельным категориям граждан</t>
  </si>
  <si>
    <t>1.22.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</t>
  </si>
  <si>
    <t>1.23.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</si>
  <si>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1.24.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</si>
  <si>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1.25.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«О мерах социальной поддержки по оплате проезда отдельными видами транспорта»</t>
  </si>
  <si>
    <t>1.26. Осуществление ежемесячной выплаты в связи с рождением (усыновлением) первого ребенка</t>
  </si>
  <si>
    <t>1.27.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</si>
  <si>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Количество граждан старше трудоспособного возраста, признанных нуждающимися в социальном обслуживании, охваченных системой долговременного ухода</t>
  </si>
  <si>
    <t>1. Подпрограмма «Реализация мер социальной поддержки отдельных категорий граждан»</t>
  </si>
  <si>
    <t>"Социальная поддержка населения города Кемерово" на 2015-2022 годы"</t>
  </si>
  <si>
    <t xml:space="preserve">Отчет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</si>
</sst>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top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4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174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 applyProtection="1">
      <alignment wrapText="1"/>
      <protection locked="0"/>
    </xf>
    <xf numFmtId="174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0" fillId="0" borderId="0" xfId="0" applyNumberFormat="1" applyFont="1" applyFill="1" applyBorder="1" applyAlignment="1">
      <alignment/>
    </xf>
    <xf numFmtId="173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61"/>
  <sheetViews>
    <sheetView zoomScalePageLayoutView="0" workbookViewId="0" topLeftCell="A20">
      <selection activeCell="H4" sqref="H4"/>
    </sheetView>
  </sheetViews>
  <sheetFormatPr defaultColWidth="9.140625" defaultRowHeight="12.75" outlineLevelRow="1" outlineLevelCol="1"/>
  <cols>
    <col min="1" max="1" width="4.140625" style="0" customWidth="1"/>
    <col min="2" max="2" width="49.00390625" style="0" customWidth="1"/>
    <col min="3" max="3" width="12.421875" style="0" customWidth="1"/>
    <col min="4" max="4" width="17.421875" style="0" customWidth="1"/>
    <col min="5" max="6" width="8.421875" style="0" customWidth="1"/>
    <col min="7" max="7" width="40.8515625" style="0" hidden="1" customWidth="1" outlineLevel="1"/>
    <col min="8" max="8" width="9.140625" style="0" hidden="1" customWidth="1" outlineLevel="1" collapsed="1"/>
    <col min="9" max="9" width="8.8515625" style="0" customWidth="1" collapsed="1"/>
  </cols>
  <sheetData>
    <row r="2" spans="1:7" ht="15">
      <c r="A2" s="55" t="s">
        <v>164</v>
      </c>
      <c r="B2" s="55"/>
      <c r="C2" s="55"/>
      <c r="D2" s="55"/>
      <c r="E2" s="55"/>
      <c r="F2" s="55"/>
      <c r="G2" s="8"/>
    </row>
    <row r="3" spans="1:7" ht="15">
      <c r="A3" s="55" t="s">
        <v>2</v>
      </c>
      <c r="B3" s="55"/>
      <c r="C3" s="55"/>
      <c r="D3" s="55"/>
      <c r="E3" s="55"/>
      <c r="F3" s="55"/>
      <c r="G3" s="8"/>
    </row>
    <row r="4" spans="1:7" ht="15">
      <c r="A4" s="55" t="s">
        <v>3</v>
      </c>
      <c r="B4" s="55"/>
      <c r="C4" s="55"/>
      <c r="D4" s="55"/>
      <c r="E4" s="55"/>
      <c r="F4" s="55"/>
      <c r="G4" s="8"/>
    </row>
    <row r="5" spans="1:7" ht="15">
      <c r="A5" s="55" t="s">
        <v>163</v>
      </c>
      <c r="B5" s="55"/>
      <c r="C5" s="55"/>
      <c r="D5" s="55"/>
      <c r="E5" s="55"/>
      <c r="F5" s="55"/>
      <c r="G5" s="8"/>
    </row>
    <row r="6" spans="1:7" ht="13.5">
      <c r="A6" s="54" t="s">
        <v>121</v>
      </c>
      <c r="B6" s="54"/>
      <c r="C6" s="54"/>
      <c r="D6" s="54"/>
      <c r="E6" s="54"/>
      <c r="F6" s="54"/>
      <c r="G6" s="9"/>
    </row>
    <row r="7" spans="1:7" ht="13.5">
      <c r="A7" s="1"/>
      <c r="B7" s="1"/>
      <c r="C7" s="1"/>
      <c r="D7" s="1"/>
      <c r="E7" s="1"/>
      <c r="F7" s="1"/>
      <c r="G7" s="1"/>
    </row>
    <row r="8" spans="1:8" ht="33" customHeight="1">
      <c r="A8" s="62" t="s">
        <v>1</v>
      </c>
      <c r="B8" s="62" t="s">
        <v>4</v>
      </c>
      <c r="C8" s="62" t="s">
        <v>5</v>
      </c>
      <c r="D8" s="62" t="s">
        <v>6</v>
      </c>
      <c r="E8" s="62"/>
      <c r="F8" s="62"/>
      <c r="G8" s="62" t="s">
        <v>9</v>
      </c>
      <c r="H8" s="21"/>
    </row>
    <row r="9" spans="1:8" ht="30" customHeight="1">
      <c r="A9" s="62"/>
      <c r="B9" s="62"/>
      <c r="C9" s="62"/>
      <c r="D9" s="62" t="s">
        <v>86</v>
      </c>
      <c r="E9" s="62" t="s">
        <v>7</v>
      </c>
      <c r="F9" s="62"/>
      <c r="G9" s="62"/>
      <c r="H9" s="21"/>
    </row>
    <row r="10" spans="1:8" ht="57.75" customHeight="1">
      <c r="A10" s="62"/>
      <c r="B10" s="62"/>
      <c r="C10" s="62"/>
      <c r="D10" s="62"/>
      <c r="E10" s="4" t="s">
        <v>8</v>
      </c>
      <c r="F10" s="4" t="s">
        <v>87</v>
      </c>
      <c r="G10" s="62"/>
      <c r="H10" s="21"/>
    </row>
    <row r="11" spans="1:8" ht="13.5" hidden="1" outlineLevel="1">
      <c r="A11" s="60" t="s">
        <v>10</v>
      </c>
      <c r="B11" s="61"/>
      <c r="C11" s="61"/>
      <c r="D11" s="60"/>
      <c r="E11" s="60"/>
      <c r="F11" s="60"/>
      <c r="G11" s="60"/>
      <c r="H11" s="21"/>
    </row>
    <row r="12" spans="1:8" ht="32.25" customHeight="1" collapsed="1">
      <c r="A12" s="15" t="s">
        <v>11</v>
      </c>
      <c r="B12" s="5" t="s">
        <v>98</v>
      </c>
      <c r="C12" s="4" t="s">
        <v>88</v>
      </c>
      <c r="D12" s="13">
        <v>4.5</v>
      </c>
      <c r="E12" s="11">
        <v>4.5</v>
      </c>
      <c r="F12" s="47">
        <v>4.5</v>
      </c>
      <c r="G12" s="3"/>
      <c r="H12" s="33">
        <f aca="true" t="shared" si="0" ref="H12:H57">F12/E12</f>
        <v>1</v>
      </c>
    </row>
    <row r="13" spans="1:8" ht="32.25" customHeight="1">
      <c r="A13" s="15" t="s">
        <v>12</v>
      </c>
      <c r="B13" s="5" t="s">
        <v>99</v>
      </c>
      <c r="C13" s="4" t="s">
        <v>88</v>
      </c>
      <c r="D13" s="13">
        <v>7.6</v>
      </c>
      <c r="E13" s="11">
        <v>7.6</v>
      </c>
      <c r="F13" s="11">
        <v>7.6</v>
      </c>
      <c r="G13" s="3"/>
      <c r="H13" s="33">
        <f t="shared" si="0"/>
        <v>1</v>
      </c>
    </row>
    <row r="14" spans="1:8" ht="60" customHeight="1">
      <c r="A14" s="15" t="s">
        <v>13</v>
      </c>
      <c r="B14" s="5" t="s">
        <v>100</v>
      </c>
      <c r="C14" s="4" t="s">
        <v>88</v>
      </c>
      <c r="D14" s="13">
        <v>9.4</v>
      </c>
      <c r="E14" s="11">
        <v>9.4</v>
      </c>
      <c r="F14" s="11">
        <v>9.4</v>
      </c>
      <c r="G14" s="3"/>
      <c r="H14" s="33">
        <f t="shared" si="0"/>
        <v>1</v>
      </c>
    </row>
    <row r="15" spans="1:8" ht="32.25" customHeight="1">
      <c r="A15" s="4" t="s">
        <v>24</v>
      </c>
      <c r="B15" s="5" t="s">
        <v>89</v>
      </c>
      <c r="C15" s="4" t="s">
        <v>88</v>
      </c>
      <c r="D15" s="13">
        <v>0.1</v>
      </c>
      <c r="E15" s="11">
        <v>0.1</v>
      </c>
      <c r="F15" s="11">
        <v>0.1</v>
      </c>
      <c r="G15" s="3"/>
      <c r="H15" s="33">
        <f t="shared" si="0"/>
        <v>1</v>
      </c>
    </row>
    <row r="16" spans="1:8" ht="36" customHeight="1">
      <c r="A16" s="4" t="s">
        <v>25</v>
      </c>
      <c r="B16" s="5" t="s">
        <v>101</v>
      </c>
      <c r="C16" s="4" t="s">
        <v>88</v>
      </c>
      <c r="D16" s="13">
        <v>19.6</v>
      </c>
      <c r="E16" s="11">
        <v>19.6</v>
      </c>
      <c r="F16" s="11">
        <v>19.6</v>
      </c>
      <c r="G16" s="3"/>
      <c r="H16" s="33">
        <f t="shared" si="0"/>
        <v>1</v>
      </c>
    </row>
    <row r="17" spans="1:8" ht="33" customHeight="1">
      <c r="A17" s="4" t="s">
        <v>26</v>
      </c>
      <c r="B17" s="5" t="s">
        <v>50</v>
      </c>
      <c r="C17" s="4" t="s">
        <v>90</v>
      </c>
      <c r="D17" s="34">
        <v>52</v>
      </c>
      <c r="E17" s="24">
        <v>52</v>
      </c>
      <c r="F17" s="24">
        <v>52</v>
      </c>
      <c r="G17" s="3"/>
      <c r="H17" s="33">
        <f t="shared" si="0"/>
        <v>1</v>
      </c>
    </row>
    <row r="18" spans="1:8" ht="32.25" customHeight="1">
      <c r="A18" s="4" t="s">
        <v>27</v>
      </c>
      <c r="B18" s="5" t="s">
        <v>51</v>
      </c>
      <c r="C18" s="4" t="s">
        <v>91</v>
      </c>
      <c r="D18" s="35">
        <v>0.41</v>
      </c>
      <c r="E18" s="36">
        <v>0.45</v>
      </c>
      <c r="F18" s="50">
        <v>0.43</v>
      </c>
      <c r="G18" s="3"/>
      <c r="H18" s="33">
        <f t="shared" si="0"/>
        <v>0.9555555555555555</v>
      </c>
    </row>
    <row r="19" spans="1:8" ht="76.5" customHeight="1">
      <c r="A19" s="4" t="s">
        <v>28</v>
      </c>
      <c r="B19" s="5" t="s">
        <v>69</v>
      </c>
      <c r="C19" s="4" t="s">
        <v>92</v>
      </c>
      <c r="D19" s="13">
        <v>18.9</v>
      </c>
      <c r="E19" s="11">
        <v>18.9</v>
      </c>
      <c r="F19" s="47">
        <v>18.9</v>
      </c>
      <c r="G19" s="3"/>
      <c r="H19" s="33">
        <f t="shared" si="0"/>
        <v>1</v>
      </c>
    </row>
    <row r="20" spans="1:8" ht="32.25" customHeight="1">
      <c r="A20" s="4" t="s">
        <v>29</v>
      </c>
      <c r="B20" s="5" t="s">
        <v>102</v>
      </c>
      <c r="C20" s="4" t="s">
        <v>88</v>
      </c>
      <c r="D20" s="13">
        <v>7.2</v>
      </c>
      <c r="E20" s="11" t="s">
        <v>122</v>
      </c>
      <c r="F20" s="47">
        <v>7.2</v>
      </c>
      <c r="G20" s="3"/>
      <c r="H20" s="33">
        <f t="shared" si="0"/>
        <v>1</v>
      </c>
    </row>
    <row r="21" spans="1:8" ht="31.5" customHeight="1">
      <c r="A21" s="4" t="s">
        <v>30</v>
      </c>
      <c r="B21" s="5" t="s">
        <v>103</v>
      </c>
      <c r="C21" s="4" t="s">
        <v>88</v>
      </c>
      <c r="D21" s="13">
        <v>3.3</v>
      </c>
      <c r="E21" s="11">
        <v>3.3</v>
      </c>
      <c r="F21" s="47">
        <v>3.3</v>
      </c>
      <c r="G21" s="3"/>
      <c r="H21" s="33">
        <f t="shared" si="0"/>
        <v>1</v>
      </c>
    </row>
    <row r="22" spans="1:8" ht="30" customHeight="1">
      <c r="A22" s="4" t="s">
        <v>31</v>
      </c>
      <c r="B22" s="5" t="s">
        <v>104</v>
      </c>
      <c r="C22" s="4" t="s">
        <v>88</v>
      </c>
      <c r="D22" s="13">
        <v>11</v>
      </c>
      <c r="E22" s="11" t="s">
        <v>123</v>
      </c>
      <c r="F22" s="47">
        <v>11</v>
      </c>
      <c r="G22" s="3"/>
      <c r="H22" s="33">
        <f t="shared" si="0"/>
        <v>1</v>
      </c>
    </row>
    <row r="23" spans="1:8" ht="30.75" customHeight="1">
      <c r="A23" s="4" t="s">
        <v>52</v>
      </c>
      <c r="B23" s="5" t="s">
        <v>93</v>
      </c>
      <c r="C23" s="4" t="s">
        <v>88</v>
      </c>
      <c r="D23" s="13">
        <v>5.2</v>
      </c>
      <c r="E23" s="11">
        <v>5.2</v>
      </c>
      <c r="F23" s="47">
        <v>5.2</v>
      </c>
      <c r="G23" s="3"/>
      <c r="H23" s="33">
        <f t="shared" si="0"/>
        <v>1</v>
      </c>
    </row>
    <row r="24" spans="1:8" ht="31.5" customHeight="1">
      <c r="A24" s="4" t="s">
        <v>32</v>
      </c>
      <c r="B24" s="5" t="s">
        <v>20</v>
      </c>
      <c r="C24" s="4" t="s">
        <v>91</v>
      </c>
      <c r="D24" s="13">
        <v>8.7</v>
      </c>
      <c r="E24" s="11">
        <v>8.5</v>
      </c>
      <c r="F24" s="47">
        <v>8.5</v>
      </c>
      <c r="G24" s="3"/>
      <c r="H24" s="33">
        <f t="shared" si="0"/>
        <v>1</v>
      </c>
    </row>
    <row r="25" spans="1:8" ht="30.75" customHeight="1">
      <c r="A25" s="4" t="s">
        <v>33</v>
      </c>
      <c r="B25" s="5" t="s">
        <v>21</v>
      </c>
      <c r="C25" s="4" t="s">
        <v>90</v>
      </c>
      <c r="D25" s="13">
        <v>15</v>
      </c>
      <c r="E25" s="11" t="s">
        <v>124</v>
      </c>
      <c r="F25" s="47">
        <v>15</v>
      </c>
      <c r="G25" s="3"/>
      <c r="H25" s="33">
        <f t="shared" si="0"/>
        <v>1</v>
      </c>
    </row>
    <row r="26" spans="1:8" ht="32.25" customHeight="1">
      <c r="A26" s="4" t="s">
        <v>34</v>
      </c>
      <c r="B26" s="5" t="s">
        <v>53</v>
      </c>
      <c r="C26" s="4" t="s">
        <v>91</v>
      </c>
      <c r="D26" s="13">
        <v>0.3</v>
      </c>
      <c r="E26" s="11">
        <v>0.3</v>
      </c>
      <c r="F26" s="47">
        <v>0.3</v>
      </c>
      <c r="G26" s="3"/>
      <c r="H26" s="33">
        <f t="shared" si="0"/>
        <v>1</v>
      </c>
    </row>
    <row r="27" spans="1:8" ht="104.25" customHeight="1" hidden="1" outlineLevel="1">
      <c r="A27" s="18" t="s">
        <v>35</v>
      </c>
      <c r="B27" s="19" t="s">
        <v>108</v>
      </c>
      <c r="C27" s="18" t="s">
        <v>88</v>
      </c>
      <c r="D27" s="20">
        <v>0</v>
      </c>
      <c r="E27" s="20">
        <v>0</v>
      </c>
      <c r="F27" s="47"/>
      <c r="G27" s="3"/>
      <c r="H27" s="33" t="e">
        <f t="shared" si="0"/>
        <v>#DIV/0!</v>
      </c>
    </row>
    <row r="28" spans="1:8" ht="30" customHeight="1" collapsed="1">
      <c r="A28" s="4" t="s">
        <v>35</v>
      </c>
      <c r="B28" s="5" t="s">
        <v>105</v>
      </c>
      <c r="C28" s="4" t="s">
        <v>88</v>
      </c>
      <c r="D28" s="13">
        <v>1.3</v>
      </c>
      <c r="E28" s="11">
        <v>1.3</v>
      </c>
      <c r="F28" s="47">
        <v>1.3</v>
      </c>
      <c r="G28" s="3"/>
      <c r="H28" s="33">
        <f t="shared" si="0"/>
        <v>1</v>
      </c>
    </row>
    <row r="29" spans="1:8" ht="31.5" customHeight="1">
      <c r="A29" s="4" t="s">
        <v>36</v>
      </c>
      <c r="B29" s="5" t="s">
        <v>106</v>
      </c>
      <c r="C29" s="4" t="s">
        <v>88</v>
      </c>
      <c r="D29" s="13">
        <v>1.5</v>
      </c>
      <c r="E29" s="11">
        <v>1.5</v>
      </c>
      <c r="F29" s="47">
        <v>1.5</v>
      </c>
      <c r="G29" s="3"/>
      <c r="H29" s="33">
        <f t="shared" si="0"/>
        <v>1</v>
      </c>
    </row>
    <row r="30" spans="1:8" ht="59.25" customHeight="1">
      <c r="A30" s="4" t="s">
        <v>111</v>
      </c>
      <c r="B30" s="5" t="s">
        <v>94</v>
      </c>
      <c r="C30" s="4" t="s">
        <v>88</v>
      </c>
      <c r="D30" s="13">
        <v>6.7</v>
      </c>
      <c r="E30" s="11">
        <v>6.4</v>
      </c>
      <c r="F30" s="47">
        <v>6.4</v>
      </c>
      <c r="G30" s="3"/>
      <c r="H30" s="33">
        <f t="shared" si="0"/>
        <v>1</v>
      </c>
    </row>
    <row r="31" spans="1:8" ht="27" hidden="1" outlineLevel="1">
      <c r="A31" s="4" t="s">
        <v>54</v>
      </c>
      <c r="B31" s="23" t="s">
        <v>56</v>
      </c>
      <c r="C31" s="4"/>
      <c r="D31" s="13"/>
      <c r="E31" s="11"/>
      <c r="F31" s="47"/>
      <c r="G31" s="3"/>
      <c r="H31" s="33" t="e">
        <f t="shared" si="0"/>
        <v>#DIV/0!</v>
      </c>
    </row>
    <row r="32" spans="1:8" ht="59.25" customHeight="1" collapsed="1">
      <c r="A32" s="4" t="s">
        <v>54</v>
      </c>
      <c r="B32" s="5" t="s">
        <v>107</v>
      </c>
      <c r="C32" s="4" t="s">
        <v>88</v>
      </c>
      <c r="D32" s="13">
        <v>3.4</v>
      </c>
      <c r="E32" s="11">
        <v>3.4</v>
      </c>
      <c r="F32" s="47">
        <v>3.4</v>
      </c>
      <c r="G32" s="3"/>
      <c r="H32" s="33">
        <f t="shared" si="0"/>
        <v>1</v>
      </c>
    </row>
    <row r="33" spans="1:8" ht="41.25">
      <c r="A33" s="4" t="s">
        <v>55</v>
      </c>
      <c r="B33" s="5" t="s">
        <v>59</v>
      </c>
      <c r="C33" s="4" t="s">
        <v>91</v>
      </c>
      <c r="D33" s="16">
        <v>0.03</v>
      </c>
      <c r="E33" s="12">
        <v>0.02</v>
      </c>
      <c r="F33" s="50">
        <v>0.02</v>
      </c>
      <c r="G33" s="3"/>
      <c r="H33" s="33">
        <f t="shared" si="0"/>
        <v>1</v>
      </c>
    </row>
    <row r="34" spans="1:8" ht="32.25" customHeight="1">
      <c r="A34" s="4" t="s">
        <v>57</v>
      </c>
      <c r="B34" s="5" t="s">
        <v>61</v>
      </c>
      <c r="C34" s="4" t="s">
        <v>91</v>
      </c>
      <c r="D34" s="13">
        <v>1.6</v>
      </c>
      <c r="E34" s="11">
        <v>1.6</v>
      </c>
      <c r="F34" s="47">
        <v>1.6</v>
      </c>
      <c r="G34" s="3"/>
      <c r="H34" s="33">
        <f t="shared" si="0"/>
        <v>1</v>
      </c>
    </row>
    <row r="35" spans="1:8" ht="60" customHeight="1">
      <c r="A35" s="4" t="s">
        <v>58</v>
      </c>
      <c r="B35" s="5" t="s">
        <v>95</v>
      </c>
      <c r="C35" s="4" t="s">
        <v>88</v>
      </c>
      <c r="D35" s="13">
        <v>5.4</v>
      </c>
      <c r="E35" s="11">
        <v>4.9</v>
      </c>
      <c r="F35" s="47">
        <v>4.9</v>
      </c>
      <c r="G35" s="3"/>
      <c r="H35" s="33">
        <f t="shared" si="0"/>
        <v>1</v>
      </c>
    </row>
    <row r="36" spans="1:8" ht="109.5" customHeight="1">
      <c r="A36" s="4" t="s">
        <v>60</v>
      </c>
      <c r="B36" s="5" t="s">
        <v>64</v>
      </c>
      <c r="C36" s="4" t="s">
        <v>92</v>
      </c>
      <c r="D36" s="13">
        <v>35</v>
      </c>
      <c r="E36" s="11">
        <v>33</v>
      </c>
      <c r="F36" s="47">
        <v>33</v>
      </c>
      <c r="G36" s="3"/>
      <c r="H36" s="33">
        <f t="shared" si="0"/>
        <v>1</v>
      </c>
    </row>
    <row r="37" spans="1:8" ht="46.5" customHeight="1">
      <c r="A37" s="4" t="s">
        <v>62</v>
      </c>
      <c r="B37" s="5" t="s">
        <v>65</v>
      </c>
      <c r="C37" s="4" t="s">
        <v>91</v>
      </c>
      <c r="D37" s="13">
        <v>0.3</v>
      </c>
      <c r="E37" s="11">
        <v>0.3</v>
      </c>
      <c r="F37" s="47">
        <v>0.3</v>
      </c>
      <c r="G37" s="3"/>
      <c r="H37" s="33">
        <f t="shared" si="0"/>
        <v>1</v>
      </c>
    </row>
    <row r="38" spans="1:8" ht="75.75" customHeight="1">
      <c r="A38" s="4" t="s">
        <v>63</v>
      </c>
      <c r="B38" s="5" t="s">
        <v>68</v>
      </c>
      <c r="C38" s="4" t="s">
        <v>92</v>
      </c>
      <c r="D38" s="13">
        <v>18.9</v>
      </c>
      <c r="E38" s="11">
        <v>18.9</v>
      </c>
      <c r="F38" s="47">
        <v>18.9</v>
      </c>
      <c r="G38" s="3"/>
      <c r="H38" s="33">
        <f t="shared" si="0"/>
        <v>1</v>
      </c>
    </row>
    <row r="39" spans="1:8" ht="45.75" customHeight="1">
      <c r="A39" s="4" t="s">
        <v>66</v>
      </c>
      <c r="B39" s="5" t="s">
        <v>109</v>
      </c>
      <c r="C39" s="4" t="s">
        <v>91</v>
      </c>
      <c r="D39" s="13">
        <v>72</v>
      </c>
      <c r="E39" s="11">
        <v>75.6</v>
      </c>
      <c r="F39" s="47">
        <v>75.6</v>
      </c>
      <c r="G39" s="3"/>
      <c r="H39" s="33">
        <f t="shared" si="0"/>
        <v>1</v>
      </c>
    </row>
    <row r="40" spans="1:8" ht="33" customHeight="1">
      <c r="A40" s="4" t="s">
        <v>67</v>
      </c>
      <c r="B40" s="26" t="s">
        <v>117</v>
      </c>
      <c r="C40" s="4" t="s">
        <v>91</v>
      </c>
      <c r="D40" s="13">
        <v>0.7</v>
      </c>
      <c r="E40" s="11">
        <v>0.9</v>
      </c>
      <c r="F40" s="47">
        <v>0.9</v>
      </c>
      <c r="G40" s="3"/>
      <c r="H40" s="33">
        <f t="shared" si="0"/>
        <v>1</v>
      </c>
    </row>
    <row r="41" spans="1:8" ht="33" customHeight="1">
      <c r="A41" s="4" t="s">
        <v>71</v>
      </c>
      <c r="B41" s="5" t="s">
        <v>56</v>
      </c>
      <c r="C41" s="4" t="s">
        <v>92</v>
      </c>
      <c r="D41" s="49">
        <v>1</v>
      </c>
      <c r="E41" s="11">
        <v>0.9</v>
      </c>
      <c r="F41" s="47">
        <v>0.9</v>
      </c>
      <c r="G41" s="3"/>
      <c r="H41" s="33">
        <f t="shared" si="0"/>
        <v>1</v>
      </c>
    </row>
    <row r="42" spans="1:8" ht="88.5" customHeight="1">
      <c r="A42" s="4" t="s">
        <v>72</v>
      </c>
      <c r="B42" s="5" t="s">
        <v>70</v>
      </c>
      <c r="C42" s="4" t="s">
        <v>90</v>
      </c>
      <c r="D42" s="28">
        <v>100</v>
      </c>
      <c r="E42" s="4">
        <v>100</v>
      </c>
      <c r="F42" s="47">
        <v>100</v>
      </c>
      <c r="G42" s="3"/>
      <c r="H42" s="33">
        <f t="shared" si="0"/>
        <v>1</v>
      </c>
    </row>
    <row r="43" spans="1:8" ht="27">
      <c r="A43" s="4" t="s">
        <v>74</v>
      </c>
      <c r="B43" s="5" t="s">
        <v>22</v>
      </c>
      <c r="C43" s="4" t="s">
        <v>91</v>
      </c>
      <c r="D43" s="29">
        <v>8.063</v>
      </c>
      <c r="E43" s="13">
        <v>8</v>
      </c>
      <c r="F43" s="52">
        <v>8.063</v>
      </c>
      <c r="G43" s="3"/>
      <c r="H43" s="33">
        <f t="shared" si="0"/>
        <v>1.007875</v>
      </c>
    </row>
    <row r="44" spans="1:8" ht="41.25" hidden="1" outlineLevel="1">
      <c r="A44" s="4" t="s">
        <v>75</v>
      </c>
      <c r="B44" s="23" t="s">
        <v>73</v>
      </c>
      <c r="C44" s="18" t="s">
        <v>90</v>
      </c>
      <c r="D44" s="18"/>
      <c r="E44" s="20"/>
      <c r="F44" s="47"/>
      <c r="G44" s="3"/>
      <c r="H44" s="33" t="e">
        <f t="shared" si="0"/>
        <v>#DIV/0!</v>
      </c>
    </row>
    <row r="45" spans="1:8" ht="48.75" customHeight="1" collapsed="1">
      <c r="A45" s="4" t="s">
        <v>75</v>
      </c>
      <c r="B45" s="6" t="s">
        <v>114</v>
      </c>
      <c r="C45" s="4" t="s">
        <v>90</v>
      </c>
      <c r="D45" s="34">
        <v>100</v>
      </c>
      <c r="E45" s="34">
        <v>100</v>
      </c>
      <c r="F45" s="47">
        <v>100</v>
      </c>
      <c r="G45" s="3"/>
      <c r="H45" s="33">
        <f t="shared" si="0"/>
        <v>1</v>
      </c>
    </row>
    <row r="46" spans="1:8" ht="32.25" customHeight="1">
      <c r="A46" s="4" t="s">
        <v>77</v>
      </c>
      <c r="B46" s="5" t="s">
        <v>76</v>
      </c>
      <c r="C46" s="4" t="s">
        <v>91</v>
      </c>
      <c r="D46" s="28">
        <v>0.409</v>
      </c>
      <c r="E46" s="13">
        <v>0.7</v>
      </c>
      <c r="F46" s="47">
        <v>0.8</v>
      </c>
      <c r="G46" s="3"/>
      <c r="H46" s="33">
        <f t="shared" si="0"/>
        <v>1.142857142857143</v>
      </c>
    </row>
    <row r="47" spans="1:8" ht="43.5" customHeight="1" hidden="1" outlineLevel="1">
      <c r="A47" s="4" t="s">
        <v>77</v>
      </c>
      <c r="B47" s="19" t="s">
        <v>110</v>
      </c>
      <c r="C47" s="18" t="s">
        <v>92</v>
      </c>
      <c r="D47" s="18"/>
      <c r="E47" s="20"/>
      <c r="F47" s="47"/>
      <c r="G47" s="3"/>
      <c r="H47" s="33" t="e">
        <f t="shared" si="0"/>
        <v>#DIV/0!</v>
      </c>
    </row>
    <row r="48" spans="1:8" ht="21.75" customHeight="1" collapsed="1">
      <c r="A48" s="4" t="s">
        <v>78</v>
      </c>
      <c r="B48" s="5" t="s">
        <v>96</v>
      </c>
      <c r="C48" s="4" t="s">
        <v>92</v>
      </c>
      <c r="D48" s="28">
        <v>12.811</v>
      </c>
      <c r="E48" s="13">
        <v>9.3</v>
      </c>
      <c r="F48" s="47">
        <v>8.9</v>
      </c>
      <c r="G48" s="3"/>
      <c r="H48" s="33">
        <f t="shared" si="0"/>
        <v>0.9569892473118279</v>
      </c>
    </row>
    <row r="49" spans="1:8" ht="48" customHeight="1">
      <c r="A49" s="4" t="s">
        <v>80</v>
      </c>
      <c r="B49" s="37" t="s">
        <v>79</v>
      </c>
      <c r="C49" s="4" t="s">
        <v>97</v>
      </c>
      <c r="D49" s="25">
        <v>3</v>
      </c>
      <c r="E49" s="24">
        <v>5</v>
      </c>
      <c r="F49" s="47">
        <v>5</v>
      </c>
      <c r="G49" s="3"/>
      <c r="H49" s="33">
        <f t="shared" si="0"/>
        <v>1</v>
      </c>
    </row>
    <row r="50" spans="1:8" ht="13.5">
      <c r="A50" s="4" t="s">
        <v>83</v>
      </c>
      <c r="B50" s="37" t="s">
        <v>126</v>
      </c>
      <c r="C50" s="4" t="s">
        <v>127</v>
      </c>
      <c r="D50" s="25" t="s">
        <v>125</v>
      </c>
      <c r="E50" s="24">
        <v>1</v>
      </c>
      <c r="F50" s="47">
        <v>1</v>
      </c>
      <c r="G50" s="3"/>
      <c r="H50" s="33">
        <f t="shared" si="0"/>
        <v>1</v>
      </c>
    </row>
    <row r="51" spans="1:8" ht="54.75" hidden="1" outlineLevel="1">
      <c r="A51" s="4"/>
      <c r="B51" s="37" t="s">
        <v>161</v>
      </c>
      <c r="C51" s="4" t="s">
        <v>97</v>
      </c>
      <c r="D51" s="25"/>
      <c r="E51" s="24"/>
      <c r="F51" s="47"/>
      <c r="G51" s="3"/>
      <c r="H51" s="33"/>
    </row>
    <row r="52" spans="1:8" ht="48" customHeight="1" collapsed="1">
      <c r="A52" s="4" t="s">
        <v>84</v>
      </c>
      <c r="B52" s="5" t="s">
        <v>81</v>
      </c>
      <c r="C52" s="4" t="s">
        <v>90</v>
      </c>
      <c r="D52" s="34">
        <v>100</v>
      </c>
      <c r="E52" s="24">
        <v>100</v>
      </c>
      <c r="F52" s="47">
        <v>100</v>
      </c>
      <c r="G52" s="3"/>
      <c r="H52" s="33">
        <f t="shared" si="0"/>
        <v>1</v>
      </c>
    </row>
    <row r="53" spans="1:8" ht="48" customHeight="1">
      <c r="A53" s="10" t="s">
        <v>116</v>
      </c>
      <c r="B53" s="5" t="s">
        <v>115</v>
      </c>
      <c r="C53" s="4" t="s">
        <v>90</v>
      </c>
      <c r="D53" s="38">
        <v>100</v>
      </c>
      <c r="E53" s="39">
        <v>100</v>
      </c>
      <c r="F53" s="47">
        <v>100</v>
      </c>
      <c r="G53" s="3"/>
      <c r="H53" s="33">
        <f t="shared" si="0"/>
        <v>1</v>
      </c>
    </row>
    <row r="54" spans="1:8" ht="45.75" customHeight="1">
      <c r="A54" s="10" t="s">
        <v>118</v>
      </c>
      <c r="B54" s="5" t="s">
        <v>82</v>
      </c>
      <c r="C54" s="4" t="s">
        <v>90</v>
      </c>
      <c r="D54" s="17">
        <v>17.4</v>
      </c>
      <c r="E54" s="14">
        <v>17.4</v>
      </c>
      <c r="F54" s="47">
        <v>17.4</v>
      </c>
      <c r="G54" s="3"/>
      <c r="H54" s="33">
        <f t="shared" si="0"/>
        <v>1</v>
      </c>
    </row>
    <row r="55" spans="1:8" ht="45.75" customHeight="1">
      <c r="A55" s="10" t="s">
        <v>128</v>
      </c>
      <c r="B55" s="5" t="s">
        <v>131</v>
      </c>
      <c r="C55" s="4" t="s">
        <v>97</v>
      </c>
      <c r="D55" s="17" t="s">
        <v>125</v>
      </c>
      <c r="E55" s="39">
        <v>19</v>
      </c>
      <c r="F55" s="47">
        <v>19</v>
      </c>
      <c r="G55" s="3"/>
      <c r="H55" s="33">
        <f t="shared" si="0"/>
        <v>1</v>
      </c>
    </row>
    <row r="56" spans="1:8" ht="45.75" customHeight="1">
      <c r="A56" s="10" t="s">
        <v>129</v>
      </c>
      <c r="B56" s="5" t="s">
        <v>132</v>
      </c>
      <c r="C56" s="4" t="s">
        <v>97</v>
      </c>
      <c r="D56" s="17" t="s">
        <v>125</v>
      </c>
      <c r="E56" s="39">
        <v>22</v>
      </c>
      <c r="F56" s="47">
        <v>22</v>
      </c>
      <c r="G56" s="3"/>
      <c r="H56" s="33">
        <f t="shared" si="0"/>
        <v>1</v>
      </c>
    </row>
    <row r="57" spans="1:8" ht="45.75" customHeight="1">
      <c r="A57" s="10" t="s">
        <v>130</v>
      </c>
      <c r="B57" s="5" t="s">
        <v>23</v>
      </c>
      <c r="C57" s="4" t="s">
        <v>90</v>
      </c>
      <c r="D57" s="13">
        <v>99.6</v>
      </c>
      <c r="E57" s="14">
        <v>95</v>
      </c>
      <c r="F57" s="47">
        <v>99.8</v>
      </c>
      <c r="G57" s="2"/>
      <c r="H57" s="33">
        <f t="shared" si="0"/>
        <v>1.0505263157894738</v>
      </c>
    </row>
    <row r="58" spans="1:8" ht="13.5">
      <c r="A58" s="22"/>
      <c r="H58" s="21"/>
    </row>
    <row r="59" ht="12.75">
      <c r="H59" s="51"/>
    </row>
    <row r="60" spans="1:8" ht="12.75">
      <c r="A60" s="56"/>
      <c r="B60" s="57"/>
      <c r="C60" s="57"/>
      <c r="H60" s="27"/>
    </row>
    <row r="61" spans="1:4" ht="12.75">
      <c r="A61" s="58"/>
      <c r="B61" s="59"/>
      <c r="C61" s="59"/>
      <c r="D61" s="21"/>
    </row>
  </sheetData>
  <sheetProtection/>
  <mergeCells count="15">
    <mergeCell ref="A61:C61"/>
    <mergeCell ref="A11:G11"/>
    <mergeCell ref="G8:G10"/>
    <mergeCell ref="D8:F8"/>
    <mergeCell ref="D9:D10"/>
    <mergeCell ref="E9:F9"/>
    <mergeCell ref="C8:C10"/>
    <mergeCell ref="B8:B10"/>
    <mergeCell ref="A8:A10"/>
    <mergeCell ref="A6:F6"/>
    <mergeCell ref="A2:F2"/>
    <mergeCell ref="A3:F3"/>
    <mergeCell ref="A4:F4"/>
    <mergeCell ref="A5:F5"/>
    <mergeCell ref="A60:C60"/>
  </mergeCells>
  <conditionalFormatting sqref="F12 F18:F57">
    <cfRule type="expression" priority="1" dxfId="0" stopIfTrue="1">
      <formula>H12&lt;0.95</formula>
    </cfRule>
  </conditionalFormatting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PageLayoutView="0" workbookViewId="0" topLeftCell="A209">
      <selection activeCell="A222" sqref="A222:C238"/>
    </sheetView>
  </sheetViews>
  <sheetFormatPr defaultColWidth="9.140625" defaultRowHeight="12.75" outlineLevelRow="1"/>
  <cols>
    <col min="1" max="1" width="63.8515625" style="0" customWidth="1"/>
    <col min="2" max="2" width="44.421875" style="0" customWidth="1"/>
    <col min="3" max="3" width="16.140625" style="0" customWidth="1"/>
    <col min="4" max="4" width="20.00390625" style="0" customWidth="1"/>
  </cols>
  <sheetData>
    <row r="1" spans="1:4" ht="15">
      <c r="A1" s="55" t="s">
        <v>0</v>
      </c>
      <c r="B1" s="55"/>
      <c r="C1" s="55"/>
      <c r="D1" s="55"/>
    </row>
    <row r="2" spans="1:4" ht="15">
      <c r="A2" s="55" t="s">
        <v>14</v>
      </c>
      <c r="B2" s="55"/>
      <c r="C2" s="55"/>
      <c r="D2" s="55"/>
    </row>
    <row r="3" spans="1:4" ht="15">
      <c r="A3" s="55" t="s">
        <v>3</v>
      </c>
      <c r="B3" s="55"/>
      <c r="C3" s="55"/>
      <c r="D3" s="55"/>
    </row>
    <row r="4" spans="1:4" ht="15">
      <c r="A4" s="55" t="s">
        <v>163</v>
      </c>
      <c r="B4" s="55"/>
      <c r="C4" s="55"/>
      <c r="D4" s="55"/>
    </row>
    <row r="5" spans="1:4" ht="15">
      <c r="A5" s="55" t="s">
        <v>121</v>
      </c>
      <c r="B5" s="55"/>
      <c r="C5" s="55"/>
      <c r="D5" s="55"/>
    </row>
    <row r="7" spans="1:4" ht="30" customHeight="1">
      <c r="A7" s="67" t="s">
        <v>133</v>
      </c>
      <c r="B7" s="67" t="s">
        <v>15</v>
      </c>
      <c r="C7" s="68" t="s">
        <v>85</v>
      </c>
      <c r="D7" s="68"/>
    </row>
    <row r="8" spans="1:5" ht="27">
      <c r="A8" s="67"/>
      <c r="B8" s="67"/>
      <c r="C8" s="4" t="s">
        <v>8</v>
      </c>
      <c r="D8" s="4" t="s">
        <v>119</v>
      </c>
      <c r="E8" s="46"/>
    </row>
    <row r="9" spans="1:5" ht="15">
      <c r="A9" s="40">
        <v>1</v>
      </c>
      <c r="B9" s="40">
        <v>2</v>
      </c>
      <c r="C9" s="40">
        <v>3</v>
      </c>
      <c r="D9" s="40">
        <v>4</v>
      </c>
      <c r="E9" s="21"/>
    </row>
    <row r="10" spans="1:5" ht="15">
      <c r="A10" s="63" t="s">
        <v>134</v>
      </c>
      <c r="B10" s="42" t="s">
        <v>16</v>
      </c>
      <c r="C10" s="43">
        <f>C15+C165+C190+C209</f>
        <v>3195782.4999999995</v>
      </c>
      <c r="D10" s="48">
        <f>D15+D165+D190+D209</f>
        <v>3189004.599999999</v>
      </c>
      <c r="E10" s="32"/>
    </row>
    <row r="11" spans="1:5" ht="15">
      <c r="A11" s="63"/>
      <c r="B11" s="42" t="s">
        <v>49</v>
      </c>
      <c r="C11" s="43">
        <f>C16+C166+C191+C210</f>
        <v>33123.7</v>
      </c>
      <c r="D11" s="48">
        <f>D16+D166+D191+D210</f>
        <v>33101.7</v>
      </c>
      <c r="E11" s="32"/>
    </row>
    <row r="12" spans="1:5" ht="30.75">
      <c r="A12" s="63"/>
      <c r="B12" s="42" t="s">
        <v>17</v>
      </c>
      <c r="C12" s="43">
        <f>C17+C167+C211+C192</f>
        <v>3162658.7999999993</v>
      </c>
      <c r="D12" s="48">
        <f>D17+D167+D211+D192</f>
        <v>3155902.8999999994</v>
      </c>
      <c r="E12" s="32"/>
    </row>
    <row r="13" spans="1:5" ht="15">
      <c r="A13" s="63"/>
      <c r="B13" s="42" t="s">
        <v>18</v>
      </c>
      <c r="C13" s="43">
        <f>C18+C168+C193</f>
        <v>768924.1</v>
      </c>
      <c r="D13" s="48">
        <f>D18+D168+D193</f>
        <v>764805.6</v>
      </c>
      <c r="E13" s="32"/>
    </row>
    <row r="14" spans="1:5" ht="15">
      <c r="A14" s="63"/>
      <c r="B14" s="42" t="s">
        <v>19</v>
      </c>
      <c r="C14" s="43">
        <f>C19+C169+C213+C194</f>
        <v>2393734.6999999993</v>
      </c>
      <c r="D14" s="48">
        <f>D19+D169+D213+D194</f>
        <v>2391097.3</v>
      </c>
      <c r="E14" s="32"/>
    </row>
    <row r="15" spans="1:5" ht="15">
      <c r="A15" s="63" t="s">
        <v>162</v>
      </c>
      <c r="B15" s="42" t="s">
        <v>16</v>
      </c>
      <c r="C15" s="43">
        <f>C20+C25+C30+C35+C40+C45+C50+C55+C60+C65+C70+C75+C80+C85+C90+C95+C100+C105+C110+C115+C120+C125+C130+C135+C140+C145+C150+C155+C160</f>
        <v>2460167.1999999997</v>
      </c>
      <c r="D15" s="43">
        <f>D20+D25+D30+D35+D40+D45+D50+D55+D60+D65+D70+D75+D80+D85+D90+D95+D100+D105+D110+D115+D120+D125+D130+D135+D140+D145+D150+D155+D160</f>
        <v>2453671.7999999993</v>
      </c>
      <c r="E15" s="32"/>
    </row>
    <row r="16" spans="1:5" ht="15" hidden="1" outlineLevel="1">
      <c r="A16" s="63"/>
      <c r="B16" s="42" t="s">
        <v>49</v>
      </c>
      <c r="C16" s="43">
        <f>C21+C26+C31+C36+C41+C46+C51+C56+C61+C66+C71+C76+C81+C86+C91+C96+C101+C106+C111+C116+C121+C126+C131+C136+C141+C146+C151+C156+C161</f>
        <v>0</v>
      </c>
      <c r="D16" s="53"/>
      <c r="E16" s="32"/>
    </row>
    <row r="17" spans="1:5" ht="30.75" collapsed="1">
      <c r="A17" s="63"/>
      <c r="B17" s="42" t="s">
        <v>17</v>
      </c>
      <c r="C17" s="43">
        <f>C22+C27+C32+C37+C42+C47+C52+C57+C62+C67+C72+C77+C82+C87+C92+C97+C102+C107+C112+C117+C122+C127+C132+C137+C142+C147+C152+C157+C162</f>
        <v>2460167.1999999997</v>
      </c>
      <c r="D17" s="43">
        <f>D22+D27+D32+D37+D42+D47+D52+D57+D62+D67+D72+D77+D82+D87+D92+D97+D102+D107+D112+D117+D122+D127+D132+D137+D142+D147+D152+D157+D162</f>
        <v>2453671.7999999993</v>
      </c>
      <c r="E17" s="32"/>
    </row>
    <row r="18" spans="1:5" ht="15">
      <c r="A18" s="63"/>
      <c r="B18" s="42" t="s">
        <v>18</v>
      </c>
      <c r="C18" s="43">
        <f>C23+C28+C33+C38+C43+C48+C53+C58+C63+C68+C73+C78+C83+C88+C93+C98+C103+C108+C113+C118+C123+C128+C133+C138+C143+C148+C153+C158+C163</f>
        <v>768228.5</v>
      </c>
      <c r="D18" s="43">
        <f>D23+D28+D33+D38+D43+D48+D53+D58+D63+D68+D73+D78+D83+D88+D93+D98+D103+D108+D113+D118+D123+D128+D133+D138+D143+D148+D153+D158+D163</f>
        <v>764110</v>
      </c>
      <c r="E18" s="32"/>
    </row>
    <row r="19" spans="1:5" ht="15">
      <c r="A19" s="63"/>
      <c r="B19" s="42" t="s">
        <v>19</v>
      </c>
      <c r="C19" s="43">
        <f>C24+C29+C34+C39+C44+C49+C54+C59+C64+C69+C74+C79+C84+C89+C94+C99+C104+C109+C114+C119+C124+C129+C134+C139+C144+C149+C154+C159+C164</f>
        <v>1691938.6999999997</v>
      </c>
      <c r="D19" s="43">
        <f>D24+D29+D34+D39+D44+D49+D54+D59+D64+D69+D74+D79+D84+D89+D94+D99+D104+D109+D114+D119+D124+D129+D134+D139+D144+D149+D154+D159+D164</f>
        <v>1689561.8</v>
      </c>
      <c r="E19" s="32"/>
    </row>
    <row r="20" spans="1:5" ht="15">
      <c r="A20" s="63" t="s">
        <v>135</v>
      </c>
      <c r="B20" s="42" t="s">
        <v>16</v>
      </c>
      <c r="C20" s="43">
        <f>C21+C22</f>
        <v>157680</v>
      </c>
      <c r="D20" s="53">
        <f>D22</f>
        <v>157447</v>
      </c>
      <c r="E20" s="32"/>
    </row>
    <row r="21" spans="1:5" ht="15" hidden="1" outlineLevel="1">
      <c r="A21" s="63"/>
      <c r="B21" s="42" t="s">
        <v>49</v>
      </c>
      <c r="C21" s="43"/>
      <c r="D21" s="53"/>
      <c r="E21" s="32"/>
    </row>
    <row r="22" spans="1:5" ht="30.75" collapsed="1">
      <c r="A22" s="63"/>
      <c r="B22" s="42" t="s">
        <v>17</v>
      </c>
      <c r="C22" s="43">
        <f>C24</f>
        <v>157680</v>
      </c>
      <c r="D22" s="53">
        <f>D24</f>
        <v>157447</v>
      </c>
      <c r="E22" s="32"/>
    </row>
    <row r="23" spans="1:5" ht="15" hidden="1" outlineLevel="1">
      <c r="A23" s="63"/>
      <c r="B23" s="42" t="s">
        <v>18</v>
      </c>
      <c r="C23" s="43"/>
      <c r="D23" s="53"/>
      <c r="E23" s="32"/>
    </row>
    <row r="24" spans="1:5" ht="31.5" customHeight="1" collapsed="1">
      <c r="A24" s="63"/>
      <c r="B24" s="42" t="s">
        <v>19</v>
      </c>
      <c r="C24" s="43">
        <v>157680</v>
      </c>
      <c r="D24" s="53">
        <v>157447</v>
      </c>
      <c r="E24" s="32"/>
    </row>
    <row r="25" spans="1:5" ht="15">
      <c r="A25" s="63" t="s">
        <v>136</v>
      </c>
      <c r="B25" s="42" t="s">
        <v>16</v>
      </c>
      <c r="C25" s="43">
        <f>C26+C27</f>
        <v>3629</v>
      </c>
      <c r="D25" s="53">
        <f>D27</f>
        <v>3601.9</v>
      </c>
      <c r="E25" s="32"/>
    </row>
    <row r="26" spans="1:5" ht="15" hidden="1" outlineLevel="1">
      <c r="A26" s="63"/>
      <c r="B26" s="42" t="s">
        <v>49</v>
      </c>
      <c r="C26" s="43"/>
      <c r="D26" s="53"/>
      <c r="E26" s="32"/>
    </row>
    <row r="27" spans="1:5" ht="30.75" collapsed="1">
      <c r="A27" s="63"/>
      <c r="B27" s="42" t="s">
        <v>17</v>
      </c>
      <c r="C27" s="43">
        <f>C29</f>
        <v>3629</v>
      </c>
      <c r="D27" s="53">
        <f>D29</f>
        <v>3601.9</v>
      </c>
      <c r="E27" s="32"/>
    </row>
    <row r="28" spans="1:5" ht="15" hidden="1" outlineLevel="1">
      <c r="A28" s="63"/>
      <c r="B28" s="42" t="s">
        <v>18</v>
      </c>
      <c r="C28" s="43"/>
      <c r="D28" s="53"/>
      <c r="E28" s="32"/>
    </row>
    <row r="29" spans="1:5" ht="110.25" customHeight="1" collapsed="1">
      <c r="A29" s="63"/>
      <c r="B29" s="42" t="s">
        <v>19</v>
      </c>
      <c r="C29" s="43">
        <v>3629</v>
      </c>
      <c r="D29" s="53">
        <v>3601.9</v>
      </c>
      <c r="E29" s="32"/>
    </row>
    <row r="30" spans="1:5" ht="15">
      <c r="A30" s="63" t="s">
        <v>137</v>
      </c>
      <c r="B30" s="42" t="s">
        <v>16</v>
      </c>
      <c r="C30" s="43">
        <f>C31+C32</f>
        <v>11155</v>
      </c>
      <c r="D30" s="53">
        <f>D32</f>
        <v>11124.6</v>
      </c>
      <c r="E30" s="32"/>
    </row>
    <row r="31" spans="1:5" ht="15" hidden="1" outlineLevel="1">
      <c r="A31" s="63"/>
      <c r="B31" s="42" t="s">
        <v>49</v>
      </c>
      <c r="C31" s="43"/>
      <c r="D31" s="53"/>
      <c r="E31" s="32"/>
    </row>
    <row r="32" spans="1:5" ht="30.75" collapsed="1">
      <c r="A32" s="63"/>
      <c r="B32" s="42" t="s">
        <v>17</v>
      </c>
      <c r="C32" s="43">
        <f>C34</f>
        <v>11155</v>
      </c>
      <c r="D32" s="53">
        <f>D34</f>
        <v>11124.6</v>
      </c>
      <c r="E32" s="32"/>
    </row>
    <row r="33" spans="1:5" ht="15" hidden="1" outlineLevel="1">
      <c r="A33" s="63"/>
      <c r="B33" s="42" t="s">
        <v>18</v>
      </c>
      <c r="C33" s="43"/>
      <c r="D33" s="53"/>
      <c r="E33" s="32"/>
    </row>
    <row r="34" spans="1:5" ht="47.25" customHeight="1" collapsed="1">
      <c r="A34" s="63"/>
      <c r="B34" s="42" t="s">
        <v>19</v>
      </c>
      <c r="C34" s="43">
        <v>11155</v>
      </c>
      <c r="D34" s="53">
        <v>11124.6</v>
      </c>
      <c r="E34" s="32"/>
    </row>
    <row r="35" spans="1:5" ht="15">
      <c r="A35" s="63" t="s">
        <v>138</v>
      </c>
      <c r="B35" s="42" t="s">
        <v>16</v>
      </c>
      <c r="C35" s="43">
        <f>C36+C37</f>
        <v>50.1</v>
      </c>
      <c r="D35" s="53">
        <f>D37</f>
        <v>50</v>
      </c>
      <c r="E35" s="32"/>
    </row>
    <row r="36" spans="1:5" ht="15" hidden="1" outlineLevel="1">
      <c r="A36" s="63"/>
      <c r="B36" s="42" t="s">
        <v>49</v>
      </c>
      <c r="C36" s="43"/>
      <c r="D36" s="53"/>
      <c r="E36" s="32"/>
    </row>
    <row r="37" spans="1:5" ht="30.75" collapsed="1">
      <c r="A37" s="63"/>
      <c r="B37" s="42" t="s">
        <v>17</v>
      </c>
      <c r="C37" s="43">
        <f>C39</f>
        <v>50.1</v>
      </c>
      <c r="D37" s="53">
        <f>D39</f>
        <v>50</v>
      </c>
      <c r="E37" s="32"/>
    </row>
    <row r="38" spans="1:5" ht="15" hidden="1" outlineLevel="1">
      <c r="A38" s="63"/>
      <c r="B38" s="42" t="s">
        <v>18</v>
      </c>
      <c r="C38" s="43"/>
      <c r="D38" s="53"/>
      <c r="E38" s="32"/>
    </row>
    <row r="39" spans="1:5" ht="15" collapsed="1">
      <c r="A39" s="63"/>
      <c r="B39" s="42" t="s">
        <v>19</v>
      </c>
      <c r="C39" s="43">
        <v>50.1</v>
      </c>
      <c r="D39" s="53">
        <v>50</v>
      </c>
      <c r="E39" s="32"/>
    </row>
    <row r="40" spans="1:5" ht="15">
      <c r="A40" s="63" t="s">
        <v>37</v>
      </c>
      <c r="B40" s="42" t="s">
        <v>16</v>
      </c>
      <c r="C40" s="43">
        <f>C41+C42</f>
        <v>87051</v>
      </c>
      <c r="D40" s="53">
        <f>D42</f>
        <v>86854.1</v>
      </c>
      <c r="E40" s="32"/>
    </row>
    <row r="41" spans="1:5" ht="15" hidden="1" outlineLevel="1">
      <c r="A41" s="63"/>
      <c r="B41" s="42" t="s">
        <v>49</v>
      </c>
      <c r="C41" s="43"/>
      <c r="D41" s="53"/>
      <c r="E41" s="32"/>
    </row>
    <row r="42" spans="1:5" ht="30.75" collapsed="1">
      <c r="A42" s="63"/>
      <c r="B42" s="42" t="s">
        <v>17</v>
      </c>
      <c r="C42" s="43">
        <f>C44</f>
        <v>87051</v>
      </c>
      <c r="D42" s="53">
        <f>D44</f>
        <v>86854.1</v>
      </c>
      <c r="E42" s="32"/>
    </row>
    <row r="43" spans="1:5" ht="15" hidden="1" outlineLevel="1">
      <c r="A43" s="63"/>
      <c r="B43" s="42" t="s">
        <v>18</v>
      </c>
      <c r="C43" s="43"/>
      <c r="D43" s="53"/>
      <c r="E43" s="32"/>
    </row>
    <row r="44" spans="1:5" ht="15" collapsed="1">
      <c r="A44" s="63"/>
      <c r="B44" s="42" t="s">
        <v>19</v>
      </c>
      <c r="C44" s="43">
        <v>87051</v>
      </c>
      <c r="D44" s="53">
        <v>86854.1</v>
      </c>
      <c r="E44" s="32"/>
    </row>
    <row r="45" spans="1:5" ht="15">
      <c r="A45" s="63" t="s">
        <v>139</v>
      </c>
      <c r="B45" s="42" t="s">
        <v>16</v>
      </c>
      <c r="C45" s="43">
        <f>C46+C47</f>
        <v>54938</v>
      </c>
      <c r="D45" s="53">
        <f>D47</f>
        <v>54908.1</v>
      </c>
      <c r="E45" s="32"/>
    </row>
    <row r="46" spans="1:5" ht="15" hidden="1" outlineLevel="1">
      <c r="A46" s="63"/>
      <c r="B46" s="42" t="s">
        <v>49</v>
      </c>
      <c r="C46" s="43"/>
      <c r="D46" s="53"/>
      <c r="E46" s="32"/>
    </row>
    <row r="47" spans="1:5" ht="30.75" collapsed="1">
      <c r="A47" s="63"/>
      <c r="B47" s="42" t="s">
        <v>17</v>
      </c>
      <c r="C47" s="43">
        <f>C49</f>
        <v>54938</v>
      </c>
      <c r="D47" s="53">
        <f>D49</f>
        <v>54908.1</v>
      </c>
      <c r="E47" s="32"/>
    </row>
    <row r="48" spans="1:5" ht="15" hidden="1" outlineLevel="1">
      <c r="A48" s="63"/>
      <c r="B48" s="42" t="s">
        <v>18</v>
      </c>
      <c r="C48" s="43"/>
      <c r="D48" s="53"/>
      <c r="E48" s="32"/>
    </row>
    <row r="49" spans="1:5" ht="15" collapsed="1">
      <c r="A49" s="63"/>
      <c r="B49" s="42" t="s">
        <v>19</v>
      </c>
      <c r="C49" s="43">
        <v>54938</v>
      </c>
      <c r="D49" s="53">
        <v>54908.1</v>
      </c>
      <c r="E49" s="32"/>
    </row>
    <row r="50" spans="1:5" ht="15">
      <c r="A50" s="63" t="s">
        <v>140</v>
      </c>
      <c r="B50" s="42" t="s">
        <v>16</v>
      </c>
      <c r="C50" s="43">
        <f>C51+C52</f>
        <v>792</v>
      </c>
      <c r="D50" s="53">
        <f>D52</f>
        <v>788.3</v>
      </c>
      <c r="E50" s="32"/>
    </row>
    <row r="51" spans="1:5" ht="15" hidden="1" outlineLevel="1">
      <c r="A51" s="63"/>
      <c r="B51" s="42" t="s">
        <v>49</v>
      </c>
      <c r="C51" s="43"/>
      <c r="D51" s="53"/>
      <c r="E51" s="32"/>
    </row>
    <row r="52" spans="1:5" ht="30.75" collapsed="1">
      <c r="A52" s="63"/>
      <c r="B52" s="42" t="s">
        <v>17</v>
      </c>
      <c r="C52" s="43">
        <f>C54</f>
        <v>792</v>
      </c>
      <c r="D52" s="53">
        <f>D54</f>
        <v>788.3</v>
      </c>
      <c r="E52" s="32"/>
    </row>
    <row r="53" spans="1:5" ht="15" hidden="1" outlineLevel="1">
      <c r="A53" s="63"/>
      <c r="B53" s="42" t="s">
        <v>18</v>
      </c>
      <c r="C53" s="43"/>
      <c r="D53" s="53"/>
      <c r="E53" s="32"/>
    </row>
    <row r="54" spans="1:5" ht="15" collapsed="1">
      <c r="A54" s="63"/>
      <c r="B54" s="42" t="s">
        <v>19</v>
      </c>
      <c r="C54" s="43">
        <v>792</v>
      </c>
      <c r="D54" s="53">
        <v>788.3</v>
      </c>
      <c r="E54" s="32"/>
    </row>
    <row r="55" spans="1:5" ht="15">
      <c r="A55" s="63" t="s">
        <v>38</v>
      </c>
      <c r="B55" s="42" t="s">
        <v>16</v>
      </c>
      <c r="C55" s="43">
        <f>C56+C57</f>
        <v>2725.3</v>
      </c>
      <c r="D55" s="53">
        <f>D57</f>
        <v>2684.2</v>
      </c>
      <c r="E55" s="32"/>
    </row>
    <row r="56" spans="1:5" ht="15" hidden="1" outlineLevel="1">
      <c r="A56" s="63"/>
      <c r="B56" s="42" t="s">
        <v>49</v>
      </c>
      <c r="C56" s="43"/>
      <c r="D56" s="53"/>
      <c r="E56" s="32"/>
    </row>
    <row r="57" spans="1:5" ht="30.75" collapsed="1">
      <c r="A57" s="63"/>
      <c r="B57" s="42" t="s">
        <v>17</v>
      </c>
      <c r="C57" s="43">
        <f>C59</f>
        <v>2725.3</v>
      </c>
      <c r="D57" s="53">
        <f>D59</f>
        <v>2684.2</v>
      </c>
      <c r="E57" s="32"/>
    </row>
    <row r="58" spans="1:5" ht="15" hidden="1" outlineLevel="1">
      <c r="A58" s="63"/>
      <c r="B58" s="42" t="s">
        <v>18</v>
      </c>
      <c r="C58" s="43"/>
      <c r="D58" s="53"/>
      <c r="E58" s="32"/>
    </row>
    <row r="59" spans="1:5" ht="15" collapsed="1">
      <c r="A59" s="63"/>
      <c r="B59" s="42" t="s">
        <v>19</v>
      </c>
      <c r="C59" s="43">
        <v>2725.3</v>
      </c>
      <c r="D59" s="53">
        <v>2684.2</v>
      </c>
      <c r="E59" s="32"/>
    </row>
    <row r="60" spans="1:5" ht="15">
      <c r="A60" s="63" t="s">
        <v>141</v>
      </c>
      <c r="B60" s="42" t="s">
        <v>16</v>
      </c>
      <c r="C60" s="43">
        <f>C61+C62</f>
        <v>9.3</v>
      </c>
      <c r="D60" s="53">
        <f>D62</f>
        <v>9.3</v>
      </c>
      <c r="E60" s="32"/>
    </row>
    <row r="61" spans="1:5" ht="15" hidden="1" outlineLevel="1">
      <c r="A61" s="63"/>
      <c r="B61" s="42" t="s">
        <v>49</v>
      </c>
      <c r="C61" s="43"/>
      <c r="D61" s="53"/>
      <c r="E61" s="32"/>
    </row>
    <row r="62" spans="1:5" ht="30.75" collapsed="1">
      <c r="A62" s="63"/>
      <c r="B62" s="42" t="s">
        <v>17</v>
      </c>
      <c r="C62" s="43">
        <f>C64</f>
        <v>9.3</v>
      </c>
      <c r="D62" s="53">
        <f>D64</f>
        <v>9.3</v>
      </c>
      <c r="E62" s="32"/>
    </row>
    <row r="63" spans="1:5" ht="15" hidden="1" outlineLevel="1">
      <c r="A63" s="63"/>
      <c r="B63" s="42" t="s">
        <v>18</v>
      </c>
      <c r="C63" s="43"/>
      <c r="D63" s="53"/>
      <c r="E63" s="32"/>
    </row>
    <row r="64" spans="1:5" ht="15" collapsed="1">
      <c r="A64" s="63"/>
      <c r="B64" s="42" t="s">
        <v>19</v>
      </c>
      <c r="C64" s="43">
        <v>9.3</v>
      </c>
      <c r="D64" s="53">
        <v>9.3</v>
      </c>
      <c r="E64" s="32"/>
    </row>
    <row r="65" spans="1:5" ht="15">
      <c r="A65" s="63" t="s">
        <v>120</v>
      </c>
      <c r="B65" s="42" t="s">
        <v>16</v>
      </c>
      <c r="C65" s="43">
        <f>C66+C67</f>
        <v>162985</v>
      </c>
      <c r="D65" s="53">
        <f>D67</f>
        <v>162585.1</v>
      </c>
      <c r="E65" s="32"/>
    </row>
    <row r="66" spans="1:5" ht="15" hidden="1" outlineLevel="1">
      <c r="A66" s="63"/>
      <c r="B66" s="42" t="s">
        <v>49</v>
      </c>
      <c r="C66" s="43"/>
      <c r="D66" s="53"/>
      <c r="E66" s="32"/>
    </row>
    <row r="67" spans="1:5" ht="30.75" collapsed="1">
      <c r="A67" s="63"/>
      <c r="B67" s="42" t="s">
        <v>17</v>
      </c>
      <c r="C67" s="43">
        <f>C69</f>
        <v>162985</v>
      </c>
      <c r="D67" s="53">
        <f>D69</f>
        <v>162585.1</v>
      </c>
      <c r="E67" s="32"/>
    </row>
    <row r="68" spans="1:5" ht="15" hidden="1" outlineLevel="1">
      <c r="A68" s="63"/>
      <c r="B68" s="42" t="s">
        <v>18</v>
      </c>
      <c r="C68" s="43"/>
      <c r="D68" s="53"/>
      <c r="E68" s="32"/>
    </row>
    <row r="69" spans="1:5" ht="15" collapsed="1">
      <c r="A69" s="63"/>
      <c r="B69" s="42" t="s">
        <v>19</v>
      </c>
      <c r="C69" s="43">
        <v>162985</v>
      </c>
      <c r="D69" s="53">
        <v>162585.1</v>
      </c>
      <c r="E69" s="32"/>
    </row>
    <row r="70" spans="1:5" ht="15">
      <c r="A70" s="63" t="s">
        <v>39</v>
      </c>
      <c r="B70" s="42" t="s">
        <v>16</v>
      </c>
      <c r="C70" s="43">
        <f>C71+C72</f>
        <v>4172</v>
      </c>
      <c r="D70" s="53">
        <f>D72</f>
        <v>4110.8</v>
      </c>
      <c r="E70" s="32"/>
    </row>
    <row r="71" spans="1:5" ht="15" hidden="1" outlineLevel="1">
      <c r="A71" s="63"/>
      <c r="B71" s="42" t="s">
        <v>49</v>
      </c>
      <c r="C71" s="43"/>
      <c r="D71" s="53"/>
      <c r="E71" s="32"/>
    </row>
    <row r="72" spans="1:5" ht="30.75" collapsed="1">
      <c r="A72" s="63"/>
      <c r="B72" s="42" t="s">
        <v>17</v>
      </c>
      <c r="C72" s="43">
        <f>C74</f>
        <v>4172</v>
      </c>
      <c r="D72" s="53">
        <f>D74</f>
        <v>4110.8</v>
      </c>
      <c r="E72" s="32"/>
    </row>
    <row r="73" spans="1:5" ht="15" hidden="1" outlineLevel="1">
      <c r="A73" s="63"/>
      <c r="B73" s="42" t="s">
        <v>18</v>
      </c>
      <c r="C73" s="43"/>
      <c r="D73" s="53"/>
      <c r="E73" s="32"/>
    </row>
    <row r="74" spans="1:5" ht="15" collapsed="1">
      <c r="A74" s="63"/>
      <c r="B74" s="42" t="s">
        <v>19</v>
      </c>
      <c r="C74" s="43">
        <v>4172</v>
      </c>
      <c r="D74" s="53">
        <v>4110.8</v>
      </c>
      <c r="E74" s="32"/>
    </row>
    <row r="75" spans="1:5" ht="15">
      <c r="A75" s="63" t="s">
        <v>40</v>
      </c>
      <c r="B75" s="42" t="s">
        <v>16</v>
      </c>
      <c r="C75" s="43">
        <f>C76+C77</f>
        <v>151686</v>
      </c>
      <c r="D75" s="53">
        <f>D77</f>
        <v>151662.7</v>
      </c>
      <c r="E75" s="32"/>
    </row>
    <row r="76" spans="1:5" ht="15" hidden="1" outlineLevel="1">
      <c r="A76" s="63"/>
      <c r="B76" s="42" t="s">
        <v>49</v>
      </c>
      <c r="C76" s="43"/>
      <c r="D76" s="53"/>
      <c r="E76" s="32"/>
    </row>
    <row r="77" spans="1:5" ht="30.75" collapsed="1">
      <c r="A77" s="63"/>
      <c r="B77" s="42" t="s">
        <v>17</v>
      </c>
      <c r="C77" s="43">
        <f>C79</f>
        <v>151686</v>
      </c>
      <c r="D77" s="53">
        <f>D79</f>
        <v>151662.7</v>
      </c>
      <c r="E77" s="32"/>
    </row>
    <row r="78" spans="1:5" ht="15" hidden="1" outlineLevel="1">
      <c r="A78" s="63"/>
      <c r="B78" s="42" t="s">
        <v>18</v>
      </c>
      <c r="C78" s="43"/>
      <c r="D78" s="53"/>
      <c r="E78" s="32"/>
    </row>
    <row r="79" spans="1:5" ht="15" collapsed="1">
      <c r="A79" s="63"/>
      <c r="B79" s="42" t="s">
        <v>19</v>
      </c>
      <c r="C79" s="43">
        <v>151686</v>
      </c>
      <c r="D79" s="53">
        <v>151662.7</v>
      </c>
      <c r="E79" s="32"/>
    </row>
    <row r="80" spans="1:5" ht="15">
      <c r="A80" s="63" t="s">
        <v>142</v>
      </c>
      <c r="B80" s="42" t="s">
        <v>16</v>
      </c>
      <c r="C80" s="43">
        <f>C81+C82</f>
        <v>100377</v>
      </c>
      <c r="D80" s="53">
        <f>D82</f>
        <v>100373.9</v>
      </c>
      <c r="E80" s="32"/>
    </row>
    <row r="81" spans="1:5" ht="15" hidden="1" outlineLevel="1">
      <c r="A81" s="63"/>
      <c r="B81" s="42" t="s">
        <v>49</v>
      </c>
      <c r="C81" s="43"/>
      <c r="D81" s="53"/>
      <c r="E81" s="32"/>
    </row>
    <row r="82" spans="1:5" ht="30.75" collapsed="1">
      <c r="A82" s="63"/>
      <c r="B82" s="42" t="s">
        <v>17</v>
      </c>
      <c r="C82" s="43">
        <f>C84</f>
        <v>100377</v>
      </c>
      <c r="D82" s="53">
        <f>D84</f>
        <v>100373.9</v>
      </c>
      <c r="E82" s="32"/>
    </row>
    <row r="83" spans="1:5" ht="15" hidden="1" outlineLevel="1">
      <c r="A83" s="63"/>
      <c r="B83" s="42" t="s">
        <v>18</v>
      </c>
      <c r="C83" s="43"/>
      <c r="D83" s="53"/>
      <c r="E83" s="32"/>
    </row>
    <row r="84" spans="1:5" ht="15" collapsed="1">
      <c r="A84" s="63"/>
      <c r="B84" s="42" t="s">
        <v>19</v>
      </c>
      <c r="C84" s="43">
        <v>100377</v>
      </c>
      <c r="D84" s="53">
        <v>100373.9</v>
      </c>
      <c r="E84" s="32"/>
    </row>
    <row r="85" spans="1:5" ht="15">
      <c r="A85" s="63" t="s">
        <v>41</v>
      </c>
      <c r="B85" s="42" t="s">
        <v>16</v>
      </c>
      <c r="C85" s="43">
        <f>C86+C87</f>
        <v>328</v>
      </c>
      <c r="D85" s="53">
        <f>D87</f>
        <v>323</v>
      </c>
      <c r="E85" s="32"/>
    </row>
    <row r="86" spans="1:5" ht="15" hidden="1" outlineLevel="1">
      <c r="A86" s="63"/>
      <c r="B86" s="42" t="s">
        <v>49</v>
      </c>
      <c r="C86" s="43"/>
      <c r="D86" s="53"/>
      <c r="E86" s="32"/>
    </row>
    <row r="87" spans="1:5" ht="30.75" collapsed="1">
      <c r="A87" s="63"/>
      <c r="B87" s="42" t="s">
        <v>17</v>
      </c>
      <c r="C87" s="43">
        <f>C89</f>
        <v>328</v>
      </c>
      <c r="D87" s="53">
        <f>D89</f>
        <v>323</v>
      </c>
      <c r="E87" s="32"/>
    </row>
    <row r="88" spans="1:5" ht="15" hidden="1" outlineLevel="1">
      <c r="A88" s="63"/>
      <c r="B88" s="42" t="s">
        <v>18</v>
      </c>
      <c r="C88" s="43"/>
      <c r="D88" s="53"/>
      <c r="E88" s="32"/>
    </row>
    <row r="89" spans="1:5" ht="15" collapsed="1">
      <c r="A89" s="63"/>
      <c r="B89" s="42" t="s">
        <v>19</v>
      </c>
      <c r="C89" s="43">
        <v>328</v>
      </c>
      <c r="D89" s="53">
        <v>323</v>
      </c>
      <c r="E89" s="32"/>
    </row>
    <row r="90" spans="1:5" ht="15.75" customHeight="1" hidden="1" outlineLevel="1">
      <c r="A90" s="63" t="s">
        <v>143</v>
      </c>
      <c r="B90" s="42" t="s">
        <v>16</v>
      </c>
      <c r="C90" s="43">
        <f>C91+C92</f>
        <v>0</v>
      </c>
      <c r="D90" s="53"/>
      <c r="E90" s="32"/>
    </row>
    <row r="91" spans="1:5" ht="15.75" customHeight="1" hidden="1" outlineLevel="1">
      <c r="A91" s="63"/>
      <c r="B91" s="42" t="s">
        <v>49</v>
      </c>
      <c r="C91" s="43"/>
      <c r="D91" s="53"/>
      <c r="E91" s="32"/>
    </row>
    <row r="92" spans="1:5" ht="31.5" customHeight="1" hidden="1" outlineLevel="1">
      <c r="A92" s="63"/>
      <c r="B92" s="42" t="s">
        <v>17</v>
      </c>
      <c r="C92" s="43"/>
      <c r="D92" s="53"/>
      <c r="E92" s="32"/>
    </row>
    <row r="93" spans="1:5" ht="15.75" customHeight="1" hidden="1" outlineLevel="1">
      <c r="A93" s="63"/>
      <c r="B93" s="42" t="s">
        <v>18</v>
      </c>
      <c r="C93" s="43"/>
      <c r="D93" s="53"/>
      <c r="E93" s="32"/>
    </row>
    <row r="94" spans="1:5" ht="15.75" customHeight="1" hidden="1" outlineLevel="1">
      <c r="A94" s="63"/>
      <c r="B94" s="42" t="s">
        <v>19</v>
      </c>
      <c r="C94" s="43"/>
      <c r="D94" s="53"/>
      <c r="E94" s="32"/>
    </row>
    <row r="95" spans="1:5" ht="15" collapsed="1">
      <c r="A95" s="63" t="s">
        <v>112</v>
      </c>
      <c r="B95" s="42" t="s">
        <v>16</v>
      </c>
      <c r="C95" s="43">
        <f>C96+C97</f>
        <v>2896</v>
      </c>
      <c r="D95" s="53">
        <f>D97</f>
        <v>2890.8</v>
      </c>
      <c r="E95" s="32"/>
    </row>
    <row r="96" spans="1:5" ht="15" hidden="1" outlineLevel="1">
      <c r="A96" s="63"/>
      <c r="B96" s="42" t="s">
        <v>49</v>
      </c>
      <c r="C96" s="43"/>
      <c r="D96" s="53"/>
      <c r="E96" s="32"/>
    </row>
    <row r="97" spans="1:5" ht="30.75" collapsed="1">
      <c r="A97" s="63"/>
      <c r="B97" s="42" t="s">
        <v>17</v>
      </c>
      <c r="C97" s="43">
        <f>C99</f>
        <v>2896</v>
      </c>
      <c r="D97" s="53">
        <f>D99</f>
        <v>2890.8</v>
      </c>
      <c r="E97" s="32"/>
    </row>
    <row r="98" spans="1:5" ht="15" hidden="1" outlineLevel="1">
      <c r="A98" s="63"/>
      <c r="B98" s="42" t="s">
        <v>18</v>
      </c>
      <c r="C98" s="43"/>
      <c r="D98" s="53"/>
      <c r="E98" s="32"/>
    </row>
    <row r="99" spans="1:5" ht="47.25" customHeight="1" collapsed="1">
      <c r="A99" s="63"/>
      <c r="B99" s="42" t="s">
        <v>19</v>
      </c>
      <c r="C99" s="43">
        <v>2896</v>
      </c>
      <c r="D99" s="53">
        <v>2890.8</v>
      </c>
      <c r="E99" s="32"/>
    </row>
    <row r="100" spans="1:5" ht="15">
      <c r="A100" s="63" t="s">
        <v>149</v>
      </c>
      <c r="B100" s="42" t="s">
        <v>16</v>
      </c>
      <c r="C100" s="43">
        <f>C101+C102</f>
        <v>2940.6</v>
      </c>
      <c r="D100" s="53">
        <f>D102</f>
        <v>2927.5</v>
      </c>
      <c r="E100" s="32"/>
    </row>
    <row r="101" spans="1:5" ht="15" hidden="1" outlineLevel="1">
      <c r="A101" s="63"/>
      <c r="B101" s="42" t="s">
        <v>49</v>
      </c>
      <c r="C101" s="43"/>
      <c r="D101" s="53"/>
      <c r="E101" s="32"/>
    </row>
    <row r="102" spans="1:5" ht="30.75" collapsed="1">
      <c r="A102" s="63"/>
      <c r="B102" s="42" t="s">
        <v>17</v>
      </c>
      <c r="C102" s="43">
        <f>C104</f>
        <v>2940.6</v>
      </c>
      <c r="D102" s="53">
        <f>D104</f>
        <v>2927.5</v>
      </c>
      <c r="E102" s="32"/>
    </row>
    <row r="103" spans="1:5" ht="15" hidden="1" outlineLevel="1">
      <c r="A103" s="63"/>
      <c r="B103" s="42" t="s">
        <v>18</v>
      </c>
      <c r="C103" s="43"/>
      <c r="D103" s="53"/>
      <c r="E103" s="32"/>
    </row>
    <row r="104" spans="1:5" ht="15" collapsed="1">
      <c r="A104" s="63"/>
      <c r="B104" s="42" t="s">
        <v>19</v>
      </c>
      <c r="C104" s="43">
        <v>2940.6</v>
      </c>
      <c r="D104" s="53">
        <v>2927.5</v>
      </c>
      <c r="E104" s="32"/>
    </row>
    <row r="105" spans="1:5" ht="15">
      <c r="A105" s="63" t="s">
        <v>150</v>
      </c>
      <c r="B105" s="42" t="s">
        <v>16</v>
      </c>
      <c r="C105" s="43">
        <f>C106+C107</f>
        <v>590713</v>
      </c>
      <c r="D105" s="53">
        <f>D107</f>
        <v>589858.6</v>
      </c>
      <c r="E105" s="32"/>
    </row>
    <row r="106" spans="1:5" ht="15" hidden="1" outlineLevel="1">
      <c r="A106" s="63"/>
      <c r="B106" s="42" t="s">
        <v>49</v>
      </c>
      <c r="C106" s="43"/>
      <c r="D106" s="53"/>
      <c r="E106" s="32"/>
    </row>
    <row r="107" spans="1:5" ht="30.75" collapsed="1">
      <c r="A107" s="63"/>
      <c r="B107" s="42" t="s">
        <v>17</v>
      </c>
      <c r="C107" s="43">
        <f>C109</f>
        <v>590713</v>
      </c>
      <c r="D107" s="53">
        <f>D109</f>
        <v>589858.6</v>
      </c>
      <c r="E107" s="32"/>
    </row>
    <row r="108" spans="1:5" ht="15" hidden="1" outlineLevel="1">
      <c r="A108" s="63"/>
      <c r="B108" s="42" t="s">
        <v>18</v>
      </c>
      <c r="C108" s="43"/>
      <c r="D108" s="53"/>
      <c r="E108" s="32"/>
    </row>
    <row r="109" spans="1:5" ht="78.75" customHeight="1" collapsed="1">
      <c r="A109" s="63"/>
      <c r="B109" s="42" t="s">
        <v>19</v>
      </c>
      <c r="C109" s="43">
        <v>590713</v>
      </c>
      <c r="D109" s="53">
        <v>589858.6</v>
      </c>
      <c r="E109" s="32"/>
    </row>
    <row r="110" spans="1:5" ht="15" hidden="1" outlineLevel="1">
      <c r="A110" s="63" t="s">
        <v>113</v>
      </c>
      <c r="B110" s="42" t="s">
        <v>16</v>
      </c>
      <c r="C110" s="44">
        <f>C111+C112</f>
        <v>0</v>
      </c>
      <c r="D110" s="53"/>
      <c r="E110" s="32"/>
    </row>
    <row r="111" spans="1:5" ht="15" hidden="1" outlineLevel="1">
      <c r="A111" s="63"/>
      <c r="B111" s="42" t="s">
        <v>49</v>
      </c>
      <c r="C111" s="43"/>
      <c r="D111" s="53"/>
      <c r="E111" s="32"/>
    </row>
    <row r="112" spans="1:5" ht="30.75" hidden="1" outlineLevel="1">
      <c r="A112" s="63"/>
      <c r="B112" s="42" t="s">
        <v>17</v>
      </c>
      <c r="C112" s="43"/>
      <c r="D112" s="53"/>
      <c r="E112" s="32"/>
    </row>
    <row r="113" spans="1:5" ht="15" hidden="1" outlineLevel="1">
      <c r="A113" s="63"/>
      <c r="B113" s="42" t="s">
        <v>18</v>
      </c>
      <c r="C113" s="43"/>
      <c r="D113" s="53"/>
      <c r="E113" s="32"/>
    </row>
    <row r="114" spans="1:5" ht="15" hidden="1" outlineLevel="1">
      <c r="A114" s="63"/>
      <c r="B114" s="42" t="s">
        <v>19</v>
      </c>
      <c r="C114" s="43"/>
      <c r="D114" s="53"/>
      <c r="E114" s="32"/>
    </row>
    <row r="115" spans="1:5" ht="15" collapsed="1">
      <c r="A115" s="63" t="s">
        <v>151</v>
      </c>
      <c r="B115" s="42" t="s">
        <v>16</v>
      </c>
      <c r="C115" s="43">
        <f>C116+C117</f>
        <v>327.7</v>
      </c>
      <c r="D115" s="53">
        <f>D117</f>
        <v>327.6</v>
      </c>
      <c r="E115" s="32"/>
    </row>
    <row r="116" spans="1:5" ht="15" hidden="1" outlineLevel="1">
      <c r="A116" s="63"/>
      <c r="B116" s="42" t="s">
        <v>49</v>
      </c>
      <c r="C116" s="43"/>
      <c r="D116" s="53"/>
      <c r="E116" s="32"/>
    </row>
    <row r="117" spans="1:5" ht="30.75" collapsed="1">
      <c r="A117" s="63"/>
      <c r="B117" s="42" t="s">
        <v>17</v>
      </c>
      <c r="C117" s="43">
        <f>C118</f>
        <v>327.7</v>
      </c>
      <c r="D117" s="53">
        <f>D118</f>
        <v>327.6</v>
      </c>
      <c r="E117" s="32"/>
    </row>
    <row r="118" spans="1:5" ht="47.25" customHeight="1">
      <c r="A118" s="63"/>
      <c r="B118" s="42" t="s">
        <v>18</v>
      </c>
      <c r="C118" s="43">
        <v>327.7</v>
      </c>
      <c r="D118" s="53">
        <v>327.6</v>
      </c>
      <c r="E118" s="32"/>
    </row>
    <row r="119" spans="1:5" ht="15.75" customHeight="1" hidden="1" outlineLevel="1">
      <c r="A119" s="63"/>
      <c r="B119" s="42" t="s">
        <v>19</v>
      </c>
      <c r="C119" s="45"/>
      <c r="D119" s="53"/>
      <c r="E119" s="32"/>
    </row>
    <row r="120" spans="1:5" ht="15" collapsed="1">
      <c r="A120" s="63" t="s">
        <v>152</v>
      </c>
      <c r="B120" s="41" t="s">
        <v>16</v>
      </c>
      <c r="C120" s="43">
        <f>C121+C122</f>
        <v>2654.3</v>
      </c>
      <c r="D120" s="53">
        <f>D122</f>
        <v>2553.1</v>
      </c>
      <c r="E120" s="32"/>
    </row>
    <row r="121" spans="1:5" ht="15" hidden="1" outlineLevel="1">
      <c r="A121" s="63"/>
      <c r="B121" s="41" t="s">
        <v>49</v>
      </c>
      <c r="C121" s="43"/>
      <c r="D121" s="53"/>
      <c r="E121" s="32"/>
    </row>
    <row r="122" spans="1:5" ht="30.75" collapsed="1">
      <c r="A122" s="63"/>
      <c r="B122" s="41" t="s">
        <v>17</v>
      </c>
      <c r="C122" s="43">
        <f>C123</f>
        <v>2654.3</v>
      </c>
      <c r="D122" s="53">
        <f>D123</f>
        <v>2553.1</v>
      </c>
      <c r="E122" s="32"/>
    </row>
    <row r="123" spans="1:5" ht="48.75" customHeight="1">
      <c r="A123" s="63"/>
      <c r="B123" s="42" t="s">
        <v>18</v>
      </c>
      <c r="C123" s="43">
        <v>2654.3</v>
      </c>
      <c r="D123" s="53">
        <v>2553.1</v>
      </c>
      <c r="E123" s="32"/>
    </row>
    <row r="124" spans="1:5" ht="15" hidden="1" outlineLevel="1">
      <c r="A124" s="63"/>
      <c r="B124" s="42" t="s">
        <v>19</v>
      </c>
      <c r="C124" s="45"/>
      <c r="D124" s="53"/>
      <c r="E124" s="32"/>
    </row>
    <row r="125" spans="1:5" ht="15" collapsed="1">
      <c r="A125" s="63" t="s">
        <v>153</v>
      </c>
      <c r="B125" s="41" t="s">
        <v>16</v>
      </c>
      <c r="C125" s="43">
        <f>C126+C127</f>
        <v>23725.7</v>
      </c>
      <c r="D125" s="53">
        <f>D127</f>
        <v>23684.5</v>
      </c>
      <c r="E125" s="32"/>
    </row>
    <row r="126" spans="1:5" ht="15" hidden="1" outlineLevel="1">
      <c r="A126" s="63"/>
      <c r="B126" s="41" t="s">
        <v>49</v>
      </c>
      <c r="C126" s="43"/>
      <c r="D126" s="53"/>
      <c r="E126" s="32"/>
    </row>
    <row r="127" spans="1:5" ht="30.75" collapsed="1">
      <c r="A127" s="63"/>
      <c r="B127" s="41" t="s">
        <v>17</v>
      </c>
      <c r="C127" s="43">
        <f>C128</f>
        <v>23725.7</v>
      </c>
      <c r="D127" s="53">
        <f>D128</f>
        <v>23684.5</v>
      </c>
      <c r="E127" s="32"/>
    </row>
    <row r="128" spans="1:5" ht="15">
      <c r="A128" s="63"/>
      <c r="B128" s="41" t="s">
        <v>18</v>
      </c>
      <c r="C128" s="43">
        <v>23725.7</v>
      </c>
      <c r="D128" s="53">
        <v>23684.5</v>
      </c>
      <c r="E128" s="32"/>
    </row>
    <row r="129" spans="1:5" ht="15" hidden="1" outlineLevel="1">
      <c r="A129" s="63"/>
      <c r="B129" s="42" t="s">
        <v>19</v>
      </c>
      <c r="C129" s="45"/>
      <c r="D129" s="53"/>
      <c r="E129" s="32"/>
    </row>
    <row r="130" spans="1:5" ht="15" collapsed="1">
      <c r="A130" s="63" t="s">
        <v>154</v>
      </c>
      <c r="B130" s="41" t="s">
        <v>16</v>
      </c>
      <c r="C130" s="43">
        <f>C131+C132</f>
        <v>219470</v>
      </c>
      <c r="D130" s="53">
        <f>D132</f>
        <v>218710.4</v>
      </c>
      <c r="E130" s="32"/>
    </row>
    <row r="131" spans="1:5" ht="15" hidden="1" outlineLevel="1">
      <c r="A131" s="63"/>
      <c r="B131" s="41" t="s">
        <v>49</v>
      </c>
      <c r="C131" s="43"/>
      <c r="D131" s="53"/>
      <c r="E131" s="32"/>
    </row>
    <row r="132" spans="1:5" ht="30.75" collapsed="1">
      <c r="A132" s="63"/>
      <c r="B132" s="41" t="s">
        <v>17</v>
      </c>
      <c r="C132" s="43">
        <f>C133</f>
        <v>219470</v>
      </c>
      <c r="D132" s="53">
        <f>D133</f>
        <v>218710.4</v>
      </c>
      <c r="E132" s="32"/>
    </row>
    <row r="133" spans="1:5" ht="15">
      <c r="A133" s="63"/>
      <c r="B133" s="41" t="s">
        <v>18</v>
      </c>
      <c r="C133" s="43">
        <v>219470</v>
      </c>
      <c r="D133" s="53">
        <v>218710.4</v>
      </c>
      <c r="E133" s="32"/>
    </row>
    <row r="134" spans="1:5" ht="15" hidden="1" outlineLevel="1">
      <c r="A134" s="63"/>
      <c r="B134" s="42" t="s">
        <v>19</v>
      </c>
      <c r="C134" s="45"/>
      <c r="D134" s="53"/>
      <c r="E134" s="32"/>
    </row>
    <row r="135" spans="1:5" ht="15" collapsed="1">
      <c r="A135" s="63" t="s">
        <v>155</v>
      </c>
      <c r="B135" s="42" t="s">
        <v>16</v>
      </c>
      <c r="C135" s="43">
        <f>C136+C137</f>
        <v>234157</v>
      </c>
      <c r="D135" s="53">
        <f>D137</f>
        <v>234155.9</v>
      </c>
      <c r="E135" s="32"/>
    </row>
    <row r="136" spans="1:5" ht="15" hidden="1" outlineLevel="1">
      <c r="A136" s="63"/>
      <c r="B136" s="42" t="s">
        <v>49</v>
      </c>
      <c r="C136" s="43"/>
      <c r="D136" s="53"/>
      <c r="E136" s="32"/>
    </row>
    <row r="137" spans="1:5" ht="30.75" collapsed="1">
      <c r="A137" s="63"/>
      <c r="B137" s="42" t="s">
        <v>17</v>
      </c>
      <c r="C137" s="43">
        <f>C138</f>
        <v>234157</v>
      </c>
      <c r="D137" s="53">
        <f>D138</f>
        <v>234155.9</v>
      </c>
      <c r="E137" s="32"/>
    </row>
    <row r="138" spans="1:5" ht="62.25" customHeight="1">
      <c r="A138" s="63"/>
      <c r="B138" s="42" t="s">
        <v>18</v>
      </c>
      <c r="C138" s="43">
        <v>234157</v>
      </c>
      <c r="D138" s="53">
        <v>234155.9</v>
      </c>
      <c r="E138" s="32"/>
    </row>
    <row r="139" spans="1:5" ht="23.25" customHeight="1" hidden="1" outlineLevel="1">
      <c r="A139" s="63"/>
      <c r="B139" s="42" t="s">
        <v>19</v>
      </c>
      <c r="C139" s="45"/>
      <c r="D139" s="53"/>
      <c r="E139" s="32"/>
    </row>
    <row r="140" spans="1:5" ht="15" collapsed="1">
      <c r="A140" s="63" t="s">
        <v>156</v>
      </c>
      <c r="B140" s="42" t="s">
        <v>16</v>
      </c>
      <c r="C140" s="43">
        <f>C141+C142</f>
        <v>3510.1</v>
      </c>
      <c r="D140" s="53">
        <f>D142</f>
        <v>3480</v>
      </c>
      <c r="E140" s="32"/>
    </row>
    <row r="141" spans="1:5" ht="15" hidden="1" outlineLevel="1">
      <c r="A141" s="63"/>
      <c r="B141" s="42" t="s">
        <v>49</v>
      </c>
      <c r="C141" s="43"/>
      <c r="D141" s="53"/>
      <c r="E141" s="32"/>
    </row>
    <row r="142" spans="1:5" ht="30.75" collapsed="1">
      <c r="A142" s="63"/>
      <c r="B142" s="42" t="s">
        <v>17</v>
      </c>
      <c r="C142" s="43">
        <f>C143</f>
        <v>3510.1</v>
      </c>
      <c r="D142" s="53">
        <f>D143</f>
        <v>3480</v>
      </c>
      <c r="E142" s="32"/>
    </row>
    <row r="143" spans="1:5" ht="15">
      <c r="A143" s="63"/>
      <c r="B143" s="42" t="s">
        <v>18</v>
      </c>
      <c r="C143" s="43">
        <v>3510.1</v>
      </c>
      <c r="D143" s="53">
        <v>3480</v>
      </c>
      <c r="E143" s="32"/>
    </row>
    <row r="144" spans="1:5" ht="15" hidden="1" outlineLevel="1">
      <c r="A144" s="63"/>
      <c r="B144" s="42" t="s">
        <v>19</v>
      </c>
      <c r="C144" s="45"/>
      <c r="D144" s="53"/>
      <c r="E144" s="32"/>
    </row>
    <row r="145" spans="1:5" ht="15" collapsed="1">
      <c r="A145" s="64" t="s">
        <v>157</v>
      </c>
      <c r="B145" s="42" t="s">
        <v>16</v>
      </c>
      <c r="C145" s="43">
        <f>C146+C147</f>
        <v>163837</v>
      </c>
      <c r="D145" s="53">
        <f>D147</f>
        <v>163837</v>
      </c>
      <c r="E145" s="32"/>
    </row>
    <row r="146" spans="1:5" ht="15" hidden="1" outlineLevel="1">
      <c r="A146" s="65"/>
      <c r="B146" s="42" t="s">
        <v>49</v>
      </c>
      <c r="C146" s="43"/>
      <c r="D146" s="53"/>
      <c r="E146" s="32"/>
    </row>
    <row r="147" spans="1:5" ht="30.75" collapsed="1">
      <c r="A147" s="65"/>
      <c r="B147" s="42" t="s">
        <v>17</v>
      </c>
      <c r="C147" s="43">
        <f>C148+C149</f>
        <v>163837</v>
      </c>
      <c r="D147" s="53">
        <f>D148+D149</f>
        <v>163837</v>
      </c>
      <c r="E147" s="32"/>
    </row>
    <row r="148" spans="1:5" ht="15">
      <c r="A148" s="65"/>
      <c r="B148" s="42" t="s">
        <v>18</v>
      </c>
      <c r="C148" s="43">
        <f>163837-C149</f>
        <v>135984.7</v>
      </c>
      <c r="D148" s="53">
        <v>135984.7</v>
      </c>
      <c r="E148" s="32"/>
    </row>
    <row r="149" spans="1:5" ht="15">
      <c r="A149" s="66"/>
      <c r="B149" s="42" t="s">
        <v>19</v>
      </c>
      <c r="C149" s="43">
        <v>27852.3</v>
      </c>
      <c r="D149" s="53">
        <v>27852.3</v>
      </c>
      <c r="E149" s="32"/>
    </row>
    <row r="150" spans="1:5" ht="15">
      <c r="A150" s="63" t="s">
        <v>158</v>
      </c>
      <c r="B150" s="42" t="s">
        <v>16</v>
      </c>
      <c r="C150" s="43">
        <f>C151+C152</f>
        <v>319630.1</v>
      </c>
      <c r="D150" s="53">
        <f>D152</f>
        <v>319251.3</v>
      </c>
      <c r="E150" s="32"/>
    </row>
    <row r="151" spans="1:5" ht="15" hidden="1" outlineLevel="1">
      <c r="A151" s="63"/>
      <c r="B151" s="42" t="s">
        <v>49</v>
      </c>
      <c r="C151" s="43"/>
      <c r="D151" s="53"/>
      <c r="E151" s="32"/>
    </row>
    <row r="152" spans="1:5" ht="30.75" collapsed="1">
      <c r="A152" s="63"/>
      <c r="B152" s="42" t="s">
        <v>17</v>
      </c>
      <c r="C152" s="43">
        <f>C154</f>
        <v>319630.1</v>
      </c>
      <c r="D152" s="53">
        <f>D154</f>
        <v>319251.3</v>
      </c>
      <c r="E152" s="32"/>
    </row>
    <row r="153" spans="1:5" ht="15" hidden="1" outlineLevel="1">
      <c r="A153" s="63"/>
      <c r="B153" s="42" t="s">
        <v>18</v>
      </c>
      <c r="C153" s="43"/>
      <c r="D153" s="53"/>
      <c r="E153" s="32"/>
    </row>
    <row r="154" spans="1:5" ht="31.5" customHeight="1" collapsed="1">
      <c r="A154" s="63"/>
      <c r="B154" s="42" t="s">
        <v>19</v>
      </c>
      <c r="C154" s="43">
        <v>319630.1</v>
      </c>
      <c r="D154" s="53">
        <v>319251.3</v>
      </c>
      <c r="E154" s="32"/>
    </row>
    <row r="155" spans="1:5" ht="15">
      <c r="A155" s="63" t="s">
        <v>159</v>
      </c>
      <c r="B155" s="42" t="s">
        <v>16</v>
      </c>
      <c r="C155" s="43">
        <f>C156+C157</f>
        <v>148399</v>
      </c>
      <c r="D155" s="53">
        <f>D157</f>
        <v>145213.8</v>
      </c>
      <c r="E155" s="32"/>
    </row>
    <row r="156" spans="1:5" ht="15" hidden="1" outlineLevel="1">
      <c r="A156" s="63"/>
      <c r="B156" s="42" t="s">
        <v>49</v>
      </c>
      <c r="C156" s="43"/>
      <c r="D156" s="53"/>
      <c r="E156" s="32"/>
    </row>
    <row r="157" spans="1:5" ht="30.75" collapsed="1">
      <c r="A157" s="63"/>
      <c r="B157" s="42" t="s">
        <v>17</v>
      </c>
      <c r="C157" s="43">
        <f>C158</f>
        <v>148399</v>
      </c>
      <c r="D157" s="53">
        <f>D158</f>
        <v>145213.8</v>
      </c>
      <c r="E157" s="32"/>
    </row>
    <row r="158" spans="1:5" ht="15">
      <c r="A158" s="63"/>
      <c r="B158" s="42" t="s">
        <v>18</v>
      </c>
      <c r="C158" s="43">
        <v>148399</v>
      </c>
      <c r="D158" s="53">
        <v>145213.8</v>
      </c>
      <c r="E158" s="32"/>
    </row>
    <row r="159" spans="1:5" ht="15" hidden="1" outlineLevel="1">
      <c r="A159" s="63"/>
      <c r="B159" s="42" t="s">
        <v>19</v>
      </c>
      <c r="C159" s="45"/>
      <c r="D159" s="53"/>
      <c r="E159" s="32"/>
    </row>
    <row r="160" spans="1:5" ht="15" collapsed="1">
      <c r="A160" s="63" t="s">
        <v>160</v>
      </c>
      <c r="B160" s="42" t="s">
        <v>16</v>
      </c>
      <c r="C160" s="43">
        <f>C161+C162</f>
        <v>10329</v>
      </c>
      <c r="D160" s="53">
        <f>D162</f>
        <v>10258.3</v>
      </c>
      <c r="E160" s="32"/>
    </row>
    <row r="161" spans="1:5" ht="15" hidden="1" outlineLevel="1">
      <c r="A161" s="63"/>
      <c r="B161" s="42" t="s">
        <v>49</v>
      </c>
      <c r="C161" s="43"/>
      <c r="D161" s="53"/>
      <c r="E161" s="32"/>
    </row>
    <row r="162" spans="1:5" ht="30.75" collapsed="1">
      <c r="A162" s="63"/>
      <c r="B162" s="42" t="s">
        <v>17</v>
      </c>
      <c r="C162" s="43">
        <f>C164</f>
        <v>10329</v>
      </c>
      <c r="D162" s="53">
        <f>D164</f>
        <v>10258.3</v>
      </c>
      <c r="E162" s="32"/>
    </row>
    <row r="163" spans="1:5" ht="15" hidden="1" outlineLevel="1">
      <c r="A163" s="63"/>
      <c r="B163" s="42" t="s">
        <v>18</v>
      </c>
      <c r="C163" s="43"/>
      <c r="D163" s="53"/>
      <c r="E163" s="32"/>
    </row>
    <row r="164" spans="1:5" ht="33" customHeight="1" collapsed="1">
      <c r="A164" s="63"/>
      <c r="B164" s="42" t="s">
        <v>19</v>
      </c>
      <c r="C164" s="43">
        <v>10329</v>
      </c>
      <c r="D164" s="53">
        <v>10258.3</v>
      </c>
      <c r="E164" s="32"/>
    </row>
    <row r="165" spans="1:5" ht="15">
      <c r="A165" s="63" t="s">
        <v>42</v>
      </c>
      <c r="B165" s="42" t="s">
        <v>16</v>
      </c>
      <c r="C165" s="43">
        <f>C166+C167</f>
        <v>576870.6</v>
      </c>
      <c r="D165" s="48">
        <f>D166+D167</f>
        <v>576623.9</v>
      </c>
      <c r="E165" s="32"/>
    </row>
    <row r="166" spans="1:5" ht="15">
      <c r="A166" s="63"/>
      <c r="B166" s="42" t="s">
        <v>49</v>
      </c>
      <c r="C166" s="43">
        <f>C171+C176+C181</f>
        <v>1056.2</v>
      </c>
      <c r="D166" s="48">
        <f>D171+D176+D181</f>
        <v>1055.9</v>
      </c>
      <c r="E166" s="32"/>
    </row>
    <row r="167" spans="1:5" ht="30.75">
      <c r="A167" s="63"/>
      <c r="B167" s="42" t="s">
        <v>17</v>
      </c>
      <c r="C167" s="43">
        <f>C169+C168</f>
        <v>575814.4</v>
      </c>
      <c r="D167" s="48">
        <f>D169+D168</f>
        <v>575568</v>
      </c>
      <c r="E167" s="32"/>
    </row>
    <row r="168" spans="1:5" ht="15">
      <c r="A168" s="63"/>
      <c r="B168" s="42" t="s">
        <v>18</v>
      </c>
      <c r="C168" s="43">
        <f>C173+C178+C183+C188</f>
        <v>499</v>
      </c>
      <c r="D168" s="48">
        <f>D173+D178+D183+D188</f>
        <v>499</v>
      </c>
      <c r="E168" s="32"/>
    </row>
    <row r="169" spans="1:5" ht="15">
      <c r="A169" s="63"/>
      <c r="B169" s="42" t="s">
        <v>19</v>
      </c>
      <c r="C169" s="43">
        <f>C174+C179+C184+C189</f>
        <v>575315.4</v>
      </c>
      <c r="D169" s="48">
        <f>D174+D179+D184+D189</f>
        <v>575069</v>
      </c>
      <c r="E169" s="32"/>
    </row>
    <row r="170" spans="1:5" ht="15">
      <c r="A170" s="63" t="s">
        <v>43</v>
      </c>
      <c r="B170" s="42" t="s">
        <v>16</v>
      </c>
      <c r="C170" s="43">
        <f>C171+C172</f>
        <v>479078.2</v>
      </c>
      <c r="D170" s="53">
        <v>478833.1</v>
      </c>
      <c r="E170" s="32"/>
    </row>
    <row r="171" spans="1:5" ht="15">
      <c r="A171" s="63"/>
      <c r="B171" s="42" t="s">
        <v>49</v>
      </c>
      <c r="C171" s="43">
        <f>77.9+15</f>
        <v>92.9</v>
      </c>
      <c r="D171" s="53">
        <v>92.9</v>
      </c>
      <c r="E171" s="32"/>
    </row>
    <row r="172" spans="1:5" ht="30.75">
      <c r="A172" s="63"/>
      <c r="B172" s="42" t="s">
        <v>17</v>
      </c>
      <c r="C172" s="43">
        <f>C174</f>
        <v>478985.3</v>
      </c>
      <c r="D172" s="53">
        <f>D174</f>
        <v>478740.2</v>
      </c>
      <c r="E172" s="32"/>
    </row>
    <row r="173" spans="1:5" ht="15" hidden="1" outlineLevel="1">
      <c r="A173" s="63"/>
      <c r="B173" s="42" t="s">
        <v>18</v>
      </c>
      <c r="C173" s="43"/>
      <c r="D173" s="53"/>
      <c r="E173" s="32"/>
    </row>
    <row r="174" spans="1:5" ht="15" collapsed="1">
      <c r="A174" s="63"/>
      <c r="B174" s="42" t="s">
        <v>19</v>
      </c>
      <c r="C174" s="43">
        <v>478985.3</v>
      </c>
      <c r="D174" s="53">
        <v>478740.2</v>
      </c>
      <c r="E174" s="32"/>
    </row>
    <row r="175" spans="1:5" ht="15">
      <c r="A175" s="63" t="s">
        <v>44</v>
      </c>
      <c r="B175" s="42" t="s">
        <v>16</v>
      </c>
      <c r="C175" s="43">
        <f>C176+C177</f>
        <v>97238.90000000001</v>
      </c>
      <c r="D175" s="48">
        <f>D176+D177</f>
        <v>97238.1</v>
      </c>
      <c r="E175" s="32"/>
    </row>
    <row r="176" spans="1:5" ht="15">
      <c r="A176" s="63"/>
      <c r="B176" s="42" t="s">
        <v>49</v>
      </c>
      <c r="C176" s="43">
        <f>1056.2-C171</f>
        <v>963.3000000000001</v>
      </c>
      <c r="D176" s="48">
        <v>963</v>
      </c>
      <c r="E176" s="32"/>
    </row>
    <row r="177" spans="1:5" ht="30.75">
      <c r="A177" s="63"/>
      <c r="B177" s="42" t="s">
        <v>17</v>
      </c>
      <c r="C177" s="43">
        <f>C179</f>
        <v>96275.6</v>
      </c>
      <c r="D177" s="53">
        <f>D179</f>
        <v>96275.1</v>
      </c>
      <c r="E177" s="32"/>
    </row>
    <row r="178" spans="1:5" ht="15" hidden="1" outlineLevel="1">
      <c r="A178" s="63"/>
      <c r="B178" s="42" t="s">
        <v>18</v>
      </c>
      <c r="C178" s="43"/>
      <c r="D178" s="53"/>
      <c r="E178" s="32"/>
    </row>
    <row r="179" spans="1:5" ht="15" collapsed="1">
      <c r="A179" s="63"/>
      <c r="B179" s="42" t="s">
        <v>19</v>
      </c>
      <c r="C179" s="43">
        <v>96275.6</v>
      </c>
      <c r="D179" s="53">
        <v>96275.1</v>
      </c>
      <c r="E179" s="32"/>
    </row>
    <row r="180" spans="1:5" ht="15">
      <c r="A180" s="63" t="s">
        <v>45</v>
      </c>
      <c r="B180" s="42" t="s">
        <v>16</v>
      </c>
      <c r="C180" s="43">
        <f>C181+C182</f>
        <v>46</v>
      </c>
      <c r="D180" s="53">
        <f>D182</f>
        <v>45.2</v>
      </c>
      <c r="E180" s="32"/>
    </row>
    <row r="181" spans="1:5" ht="15" hidden="1" outlineLevel="1">
      <c r="A181" s="63"/>
      <c r="B181" s="42" t="s">
        <v>49</v>
      </c>
      <c r="C181" s="43"/>
      <c r="D181" s="53"/>
      <c r="E181" s="32"/>
    </row>
    <row r="182" spans="1:5" ht="30.75" collapsed="1">
      <c r="A182" s="63"/>
      <c r="B182" s="42" t="s">
        <v>17</v>
      </c>
      <c r="C182" s="43">
        <f>C184</f>
        <v>46</v>
      </c>
      <c r="D182" s="53">
        <f>D184</f>
        <v>45.2</v>
      </c>
      <c r="E182" s="32"/>
    </row>
    <row r="183" spans="1:5" ht="15" hidden="1" outlineLevel="1">
      <c r="A183" s="63"/>
      <c r="B183" s="42" t="s">
        <v>18</v>
      </c>
      <c r="C183" s="43"/>
      <c r="D183" s="53"/>
      <c r="E183" s="32"/>
    </row>
    <row r="184" spans="1:5" ht="47.25" customHeight="1" collapsed="1">
      <c r="A184" s="63"/>
      <c r="B184" s="42" t="s">
        <v>19</v>
      </c>
      <c r="C184" s="43">
        <v>46</v>
      </c>
      <c r="D184" s="53">
        <v>45.2</v>
      </c>
      <c r="E184" s="32"/>
    </row>
    <row r="185" spans="1:5" ht="15">
      <c r="A185" s="64" t="s">
        <v>144</v>
      </c>
      <c r="B185" s="42" t="s">
        <v>16</v>
      </c>
      <c r="C185" s="43">
        <f>C186+C187</f>
        <v>507.5</v>
      </c>
      <c r="D185" s="53">
        <v>507.5</v>
      </c>
      <c r="E185" s="32"/>
    </row>
    <row r="186" spans="1:5" ht="15" hidden="1" outlineLevel="1">
      <c r="A186" s="65"/>
      <c r="B186" s="42" t="s">
        <v>49</v>
      </c>
      <c r="C186" s="43"/>
      <c r="D186" s="53"/>
      <c r="E186" s="32"/>
    </row>
    <row r="187" spans="1:5" ht="30.75" collapsed="1">
      <c r="A187" s="65"/>
      <c r="B187" s="42" t="s">
        <v>17</v>
      </c>
      <c r="C187" s="43">
        <f>SUM(C188:C189)</f>
        <v>507.5</v>
      </c>
      <c r="D187" s="53">
        <v>507.5</v>
      </c>
      <c r="E187" s="32"/>
    </row>
    <row r="188" spans="1:5" ht="15">
      <c r="A188" s="65"/>
      <c r="B188" s="42" t="s">
        <v>18</v>
      </c>
      <c r="C188" s="43">
        <v>499</v>
      </c>
      <c r="D188" s="53">
        <v>499</v>
      </c>
      <c r="E188" s="32"/>
    </row>
    <row r="189" spans="1:5" ht="15">
      <c r="A189" s="66"/>
      <c r="B189" s="42" t="s">
        <v>19</v>
      </c>
      <c r="C189" s="43">
        <v>8.5</v>
      </c>
      <c r="D189" s="53">
        <v>8.5</v>
      </c>
      <c r="E189" s="32"/>
    </row>
    <row r="190" spans="1:5" ht="15">
      <c r="A190" s="64" t="s">
        <v>46</v>
      </c>
      <c r="B190" s="42" t="s">
        <v>16</v>
      </c>
      <c r="C190" s="43">
        <f>C191+C192</f>
        <v>33127.9</v>
      </c>
      <c r="D190" s="48">
        <f>D191+D192</f>
        <v>33103.8</v>
      </c>
      <c r="E190" s="32"/>
    </row>
    <row r="191" spans="1:5" ht="15">
      <c r="A191" s="65"/>
      <c r="B191" s="42" t="s">
        <v>49</v>
      </c>
      <c r="C191" s="43">
        <f>C196+C198+C200+C205</f>
        <v>32067.5</v>
      </c>
      <c r="D191" s="48">
        <f>D196+D198+D200+D205</f>
        <v>32045.8</v>
      </c>
      <c r="E191" s="32"/>
    </row>
    <row r="192" spans="1:5" ht="30.75">
      <c r="A192" s="65"/>
      <c r="B192" s="42" t="s">
        <v>17</v>
      </c>
      <c r="C192" s="43">
        <f>C201+C206</f>
        <v>1060.4</v>
      </c>
      <c r="D192" s="48">
        <f>D201+D206</f>
        <v>1058</v>
      </c>
      <c r="E192" s="32"/>
    </row>
    <row r="193" spans="1:5" ht="15">
      <c r="A193" s="65"/>
      <c r="B193" s="42" t="s">
        <v>18</v>
      </c>
      <c r="C193" s="43">
        <f>C202+C207</f>
        <v>196.6</v>
      </c>
      <c r="D193" s="53">
        <v>196.6</v>
      </c>
      <c r="E193" s="32"/>
    </row>
    <row r="194" spans="1:5" ht="15">
      <c r="A194" s="66"/>
      <c r="B194" s="42" t="s">
        <v>19</v>
      </c>
      <c r="C194" s="43">
        <f>C203+C208</f>
        <v>863.8</v>
      </c>
      <c r="D194" s="53">
        <v>861.4</v>
      </c>
      <c r="E194" s="32"/>
    </row>
    <row r="195" spans="1:5" ht="15">
      <c r="A195" s="63" t="s">
        <v>145</v>
      </c>
      <c r="B195" s="42" t="s">
        <v>16</v>
      </c>
      <c r="C195" s="43">
        <f>C196</f>
        <v>21796.8</v>
      </c>
      <c r="D195" s="48">
        <f>D196</f>
        <v>21775.1</v>
      </c>
      <c r="E195" s="32"/>
    </row>
    <row r="196" spans="1:5" ht="15">
      <c r="A196" s="63"/>
      <c r="B196" s="42" t="s">
        <v>49</v>
      </c>
      <c r="C196" s="43">
        <v>21796.8</v>
      </c>
      <c r="D196" s="53">
        <v>21775.1</v>
      </c>
      <c r="E196" s="32"/>
    </row>
    <row r="197" spans="1:5" ht="15">
      <c r="A197" s="63" t="s">
        <v>146</v>
      </c>
      <c r="B197" s="42" t="s">
        <v>16</v>
      </c>
      <c r="C197" s="43">
        <f>C198</f>
        <v>10270.7</v>
      </c>
      <c r="D197" s="53">
        <f>D198</f>
        <v>10270.7</v>
      </c>
      <c r="E197" s="32"/>
    </row>
    <row r="198" spans="1:5" ht="15">
      <c r="A198" s="63"/>
      <c r="B198" s="42" t="s">
        <v>49</v>
      </c>
      <c r="C198" s="43">
        <v>10270.7</v>
      </c>
      <c r="D198" s="53">
        <v>10270.7</v>
      </c>
      <c r="E198" s="32"/>
    </row>
    <row r="199" spans="1:5" ht="15">
      <c r="A199" s="64" t="s">
        <v>147</v>
      </c>
      <c r="B199" s="42" t="s">
        <v>16</v>
      </c>
      <c r="C199" s="43">
        <f>C200+C201</f>
        <v>853.5</v>
      </c>
      <c r="D199" s="53">
        <f>D201</f>
        <v>851.1</v>
      </c>
      <c r="E199" s="32"/>
    </row>
    <row r="200" spans="1:5" ht="15" hidden="1" outlineLevel="1">
      <c r="A200" s="65"/>
      <c r="B200" s="42" t="s">
        <v>49</v>
      </c>
      <c r="C200" s="43"/>
      <c r="D200" s="53"/>
      <c r="E200" s="32"/>
    </row>
    <row r="201" spans="1:5" ht="30.75" collapsed="1">
      <c r="A201" s="65"/>
      <c r="B201" s="42" t="s">
        <v>17</v>
      </c>
      <c r="C201" s="43">
        <f>C202+C203</f>
        <v>853.5</v>
      </c>
      <c r="D201" s="53">
        <f>D203</f>
        <v>851.1</v>
      </c>
      <c r="E201" s="32"/>
    </row>
    <row r="202" spans="1:5" ht="15" hidden="1" outlineLevel="1">
      <c r="A202" s="65"/>
      <c r="B202" s="42" t="s">
        <v>18</v>
      </c>
      <c r="C202" s="43"/>
      <c r="D202" s="53"/>
      <c r="E202" s="32"/>
    </row>
    <row r="203" spans="1:5" ht="15" collapsed="1">
      <c r="A203" s="66"/>
      <c r="B203" s="42" t="s">
        <v>19</v>
      </c>
      <c r="C203" s="43">
        <v>853.5</v>
      </c>
      <c r="D203" s="53">
        <v>851.1</v>
      </c>
      <c r="E203" s="32"/>
    </row>
    <row r="204" spans="1:5" ht="15">
      <c r="A204" s="64" t="s">
        <v>148</v>
      </c>
      <c r="B204" s="42" t="s">
        <v>16</v>
      </c>
      <c r="C204" s="43">
        <f>C205+C206</f>
        <v>206.9</v>
      </c>
      <c r="D204" s="53">
        <v>206.9</v>
      </c>
      <c r="E204" s="32"/>
    </row>
    <row r="205" spans="1:5" ht="15" hidden="1" outlineLevel="1">
      <c r="A205" s="65"/>
      <c r="B205" s="42" t="s">
        <v>49</v>
      </c>
      <c r="C205" s="43"/>
      <c r="D205" s="53"/>
      <c r="E205" s="32"/>
    </row>
    <row r="206" spans="1:5" ht="30.75" collapsed="1">
      <c r="A206" s="65"/>
      <c r="B206" s="42" t="s">
        <v>17</v>
      </c>
      <c r="C206" s="43">
        <f>C207+C208</f>
        <v>206.9</v>
      </c>
      <c r="D206" s="53">
        <v>206.9</v>
      </c>
      <c r="E206" s="32"/>
    </row>
    <row r="207" spans="1:5" ht="15">
      <c r="A207" s="65"/>
      <c r="B207" s="42" t="s">
        <v>18</v>
      </c>
      <c r="C207" s="43">
        <v>196.6</v>
      </c>
      <c r="D207" s="53">
        <v>196.6</v>
      </c>
      <c r="E207" s="32"/>
    </row>
    <row r="208" spans="1:5" ht="15">
      <c r="A208" s="66"/>
      <c r="B208" s="42" t="s">
        <v>19</v>
      </c>
      <c r="C208" s="43">
        <f>206.9-C207</f>
        <v>10.300000000000011</v>
      </c>
      <c r="D208" s="53">
        <v>10.3</v>
      </c>
      <c r="E208" s="32"/>
    </row>
    <row r="209" spans="1:5" ht="15">
      <c r="A209" s="63" t="s">
        <v>47</v>
      </c>
      <c r="B209" s="42" t="s">
        <v>16</v>
      </c>
      <c r="C209" s="43">
        <f>C210+C211</f>
        <v>125616.8</v>
      </c>
      <c r="D209" s="48">
        <f>D210+D211</f>
        <v>125605.1</v>
      </c>
      <c r="E209" s="32"/>
    </row>
    <row r="210" spans="1:5" ht="15" hidden="1" outlineLevel="1">
      <c r="A210" s="63"/>
      <c r="B210" s="42" t="s">
        <v>49</v>
      </c>
      <c r="C210" s="43">
        <f>C215</f>
        <v>0</v>
      </c>
      <c r="D210" s="53"/>
      <c r="E210" s="32"/>
    </row>
    <row r="211" spans="1:5" ht="30.75" collapsed="1">
      <c r="A211" s="63"/>
      <c r="B211" s="42" t="s">
        <v>17</v>
      </c>
      <c r="C211" s="43">
        <f>C213+C212</f>
        <v>125616.8</v>
      </c>
      <c r="D211" s="53">
        <v>125605.1</v>
      </c>
      <c r="E211" s="32"/>
    </row>
    <row r="212" spans="1:5" ht="15" hidden="1" outlineLevel="1">
      <c r="A212" s="63"/>
      <c r="B212" s="41" t="s">
        <v>18</v>
      </c>
      <c r="C212" s="43"/>
      <c r="D212" s="53"/>
      <c r="E212" s="32"/>
    </row>
    <row r="213" spans="1:5" ht="15" collapsed="1">
      <c r="A213" s="63"/>
      <c r="B213" s="41" t="s">
        <v>19</v>
      </c>
      <c r="C213" s="43">
        <f>C218</f>
        <v>125616.8</v>
      </c>
      <c r="D213" s="53">
        <v>125605.1</v>
      </c>
      <c r="E213" s="32"/>
    </row>
    <row r="214" spans="1:5" ht="15">
      <c r="A214" s="63" t="s">
        <v>48</v>
      </c>
      <c r="B214" s="41" t="s">
        <v>16</v>
      </c>
      <c r="C214" s="43">
        <f>C215+C216</f>
        <v>125616.8</v>
      </c>
      <c r="D214" s="53">
        <v>125605.1</v>
      </c>
      <c r="E214" s="32"/>
    </row>
    <row r="215" spans="1:5" ht="15" hidden="1" outlineLevel="1">
      <c r="A215" s="63"/>
      <c r="B215" s="41" t="s">
        <v>49</v>
      </c>
      <c r="C215" s="43"/>
      <c r="D215" s="53"/>
      <c r="E215" s="32"/>
    </row>
    <row r="216" spans="1:5" ht="30.75" collapsed="1">
      <c r="A216" s="63"/>
      <c r="B216" s="41" t="s">
        <v>17</v>
      </c>
      <c r="C216" s="43">
        <f>C218+C217</f>
        <v>125616.8</v>
      </c>
      <c r="D216" s="53">
        <v>125605.1</v>
      </c>
      <c r="E216" s="32"/>
    </row>
    <row r="217" spans="1:5" ht="15" hidden="1" outlineLevel="1">
      <c r="A217" s="63"/>
      <c r="B217" s="41" t="s">
        <v>18</v>
      </c>
      <c r="C217" s="43"/>
      <c r="D217" s="53"/>
      <c r="E217" s="32"/>
    </row>
    <row r="218" spans="1:5" ht="15" collapsed="1">
      <c r="A218" s="63"/>
      <c r="B218" s="41" t="s">
        <v>19</v>
      </c>
      <c r="C218" s="43">
        <v>125616.8</v>
      </c>
      <c r="D218" s="53">
        <v>125605.1</v>
      </c>
      <c r="E218" s="32"/>
    </row>
    <row r="222" spans="1:3" ht="12.75">
      <c r="A222" s="56"/>
      <c r="B222" s="56"/>
      <c r="C222" s="56"/>
    </row>
    <row r="223" spans="1:3" ht="12.75">
      <c r="A223" s="31"/>
      <c r="B223" s="31"/>
      <c r="C223" s="31"/>
    </row>
    <row r="224" spans="1:3" ht="12.75">
      <c r="A224" s="21"/>
      <c r="B224" s="21"/>
      <c r="C224" s="21"/>
    </row>
    <row r="225" spans="1:3" ht="12.75">
      <c r="A225" s="21"/>
      <c r="B225" s="21"/>
      <c r="C225" s="21"/>
    </row>
    <row r="226" spans="1:3" ht="12.75">
      <c r="A226" s="30"/>
      <c r="B226" s="31"/>
      <c r="C226" s="31"/>
    </row>
    <row r="231" ht="12.75" hidden="1" outlineLevel="1"/>
    <row r="232" ht="12.75" hidden="1" outlineLevel="1"/>
    <row r="233" ht="12.75" hidden="1" outlineLevel="1"/>
    <row r="234" spans="2:3" ht="12.75" hidden="1" outlineLevel="1">
      <c r="B234" s="7"/>
      <c r="C234" s="7"/>
    </row>
    <row r="235" ht="12.75" hidden="1" outlineLevel="1"/>
    <row r="236" spans="2:3" ht="12.75" hidden="1" outlineLevel="1">
      <c r="B236" s="7"/>
      <c r="C236" s="7"/>
    </row>
    <row r="237" ht="12.75" hidden="1" outlineLevel="1"/>
    <row r="238" ht="12.75" collapsed="1"/>
  </sheetData>
  <sheetProtection/>
  <mergeCells count="52">
    <mergeCell ref="A1:D1"/>
    <mergeCell ref="A2:D2"/>
    <mergeCell ref="A3:D3"/>
    <mergeCell ref="A4:D4"/>
    <mergeCell ref="A5:D5"/>
    <mergeCell ref="A7:A8"/>
    <mergeCell ref="B7:B8"/>
    <mergeCell ref="C7:D7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55:A159"/>
    <mergeCell ref="A160:A164"/>
    <mergeCell ref="A165:A169"/>
    <mergeCell ref="A170:A174"/>
    <mergeCell ref="A175:A179"/>
    <mergeCell ref="A180:A184"/>
    <mergeCell ref="A185:A189"/>
    <mergeCell ref="A214:A218"/>
    <mergeCell ref="A222:C222"/>
    <mergeCell ref="A190:A194"/>
    <mergeCell ref="A195:A196"/>
    <mergeCell ref="A197:A198"/>
    <mergeCell ref="A199:A203"/>
    <mergeCell ref="A204:A208"/>
    <mergeCell ref="A209:A213"/>
  </mergeCells>
  <printOptions/>
  <pageMargins left="0.7086614173228347" right="0.7086614173228347" top="0.3937007874015748" bottom="0.35433070866141736" header="0.2362204724409449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szplan2</cp:lastModifiedBy>
  <cp:lastPrinted>2020-02-27T03:48:48Z</cp:lastPrinted>
  <dcterms:created xsi:type="dcterms:W3CDTF">1996-10-08T23:32:33Z</dcterms:created>
  <dcterms:modified xsi:type="dcterms:W3CDTF">2020-03-11T04:51:01Z</dcterms:modified>
  <cp:category/>
  <cp:version/>
  <cp:contentType/>
  <cp:contentStatus/>
</cp:coreProperties>
</file>