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480" windowHeight="9975" activeTab="1"/>
  </bookViews>
  <sheets>
    <sheet name="Приложение № 1" sheetId="4" r:id="rId1"/>
    <sheet name="Приложение № 2" sheetId="1" r:id="rId2"/>
  </sheets>
  <definedNames>
    <definedName name="_xlnm.Print_Titles" localSheetId="1">'Приложение № 2'!$7:$10</definedName>
    <definedName name="_xlnm.Print_Area" localSheetId="0">'Приложение № 1'!$A$1:$H$81</definedName>
    <definedName name="_xlnm.Print_Area" localSheetId="1">'Приложение № 2'!$A$1:$E$116</definedName>
  </definedNames>
  <calcPr calcId="125725"/>
</workbook>
</file>

<file path=xl/calcChain.xml><?xml version="1.0" encoding="utf-8"?>
<calcChain xmlns="http://schemas.openxmlformats.org/spreadsheetml/2006/main">
  <c r="J23" i="4"/>
  <c r="D94" i="1"/>
  <c r="F78" i="4"/>
  <c r="K57"/>
  <c r="L57"/>
  <c r="L59" s="1"/>
  <c r="J12"/>
  <c r="E11" i="1"/>
  <c r="C92" s="1"/>
  <c r="E74"/>
  <c r="J38" i="4"/>
  <c r="F39" l="1"/>
  <c r="H39"/>
  <c r="J39" s="1"/>
  <c r="E68" i="1"/>
  <c r="E87"/>
  <c r="E88"/>
  <c r="E89"/>
  <c r="E81"/>
  <c r="E57"/>
  <c r="E58"/>
  <c r="E59"/>
  <c r="D56"/>
  <c r="E56" s="1"/>
  <c r="D23"/>
  <c r="E14"/>
  <c r="E20"/>
  <c r="D54" l="1"/>
  <c r="O13" i="4" l="1"/>
  <c r="P13" s="1"/>
  <c r="N13"/>
  <c r="J36" l="1"/>
  <c r="E23" i="1"/>
  <c r="J21" i="4"/>
  <c r="J20"/>
  <c r="J24" l="1"/>
  <c r="J54"/>
  <c r="J52"/>
  <c r="J50"/>
  <c r="J49"/>
  <c r="J48"/>
  <c r="J47"/>
  <c r="J46"/>
  <c r="J45"/>
  <c r="J44"/>
  <c r="J43"/>
  <c r="J41"/>
  <c r="J40"/>
  <c r="J37"/>
  <c r="J35"/>
  <c r="J34"/>
  <c r="J33"/>
  <c r="J32"/>
  <c r="J31"/>
  <c r="J29"/>
  <c r="J28"/>
  <c r="J27"/>
  <c r="J26"/>
  <c r="J25"/>
  <c r="J18"/>
  <c r="J17"/>
  <c r="J16"/>
  <c r="J14"/>
  <c r="J13"/>
  <c r="E85" i="1" l="1"/>
  <c r="E83"/>
  <c r="E79"/>
  <c r="E76"/>
  <c r="E72"/>
  <c r="E70"/>
  <c r="E66"/>
  <c r="E61"/>
  <c r="E60"/>
  <c r="E55"/>
  <c r="E54"/>
  <c r="E48"/>
  <c r="E47"/>
  <c r="E42"/>
  <c r="E41"/>
  <c r="E36"/>
  <c r="E35"/>
  <c r="E30"/>
  <c r="E29"/>
  <c r="E27"/>
  <c r="E25"/>
  <c r="E24"/>
  <c r="E21"/>
  <c r="E19"/>
  <c r="E18"/>
  <c r="E17"/>
  <c r="E15"/>
  <c r="E13"/>
  <c r="E12"/>
</calcChain>
</file>

<file path=xl/sharedStrings.xml><?xml version="1.0" encoding="utf-8"?>
<sst xmlns="http://schemas.openxmlformats.org/spreadsheetml/2006/main" count="320" uniqueCount="196">
  <si>
    <t xml:space="preserve">Наименование муниципальной программы, подпрограммы, мероприятия </t>
  </si>
  <si>
    <t>Источник финансирования</t>
  </si>
  <si>
    <t>Муниципальная программа «Культура города Кемерово на 2014 – 2016 годы»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</si>
  <si>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</si>
  <si>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</si>
  <si>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</si>
  <si>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</si>
  <si>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</si>
  <si>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1.2. Мероприятие «Обеспечение деятельности МАУ «Музей-заповедник «Красная Горка»</t>
  </si>
  <si>
    <t>1.3. Мероприятие «Обеспечение деятельности МАУК «Муниципальная информационно-библиотечная система»</t>
  </si>
  <si>
    <t>1.4. Мероприятие «Обеспечение деятельности МАУК «Театр для детей и молодежи»</t>
  </si>
  <si>
    <t>1.5. Мероприятие «Обеспечение деятельности учреждений дополнительного образования в сфере культуры»</t>
  </si>
  <si>
    <t>1.7. Мероприятие «Обеспечение деятельности централизованной бухгалтерии, оказывающей услуги учреждениям, подведомственным управлению»</t>
  </si>
  <si>
    <t xml:space="preserve">Подпрограмма 2. «Социальные гарантии в системе культуры» </t>
  </si>
  <si>
    <t>2.1. Мероприятие «Социальная и адресная поддержка участников образовательных учреждений дополнительного образования в сфере культуры»</t>
  </si>
  <si>
    <t>2.2. Мероприятие «Социальная и адресная поддержка отдельным категориям работников культуры»</t>
  </si>
  <si>
    <t>Подпрограмма 1. «Функционирование муниципальных учреждений культуры»</t>
  </si>
  <si>
    <t>1.6. Мероприятие  «Улучшение материально-технической базы учреждений культуры и образовательных учреждений культуры, пополнение библиотечных и музейных фондов»</t>
  </si>
  <si>
    <t>Наименование муниципальной программы, мероприятия</t>
  </si>
  <si>
    <t>Наименование целевого показателя (индикатора)</t>
  </si>
  <si>
    <t>Соотношение средней заработной платы работников учреждений культуры и средней заработной плате в городе Кемерово</t>
  </si>
  <si>
    <t>%</t>
  </si>
  <si>
    <t>Количество культурно-досуговых мероприятий</t>
  </si>
  <si>
    <t>ед.</t>
  </si>
  <si>
    <t>клубами и учреждениями клубного типа</t>
  </si>
  <si>
    <t>библиотеками</t>
  </si>
  <si>
    <t>парками культуры и отдыха</t>
  </si>
  <si>
    <t>1.1. Мероприятие  «Обеспечение деятельности учреждений досугового типа и парка»</t>
  </si>
  <si>
    <t>Численность участников клубных формирований в учреждениях досугового типа</t>
  </si>
  <si>
    <t>чел.</t>
  </si>
  <si>
    <t>Количество участников  культурно-досуговых мероприятий</t>
  </si>
  <si>
    <t>1.2.Мероприятие «Обеспечение деятельности МАУ «Музей-заповедник «Красная Горка»</t>
  </si>
  <si>
    <t>Количество культурно-досуговых мероприятий, проведенных музеем</t>
  </si>
  <si>
    <t>Количество посещений пользователей муниципальных библиотек</t>
  </si>
  <si>
    <t>Количество культурно-досуговых мероприятий, проведенных библиотеками</t>
  </si>
  <si>
    <t>Количество зрителей, посетивших театр для детей и молодежи</t>
  </si>
  <si>
    <t>Количество спектаклей, показанных театром для детей и молодежи</t>
  </si>
  <si>
    <t>Численность учащихся школ культуры</t>
  </si>
  <si>
    <t xml:space="preserve">Сохранение количества стипендиатов среди выдающихся деятелей культуры и искусства и молодых талантливых авторов 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</si>
  <si>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</si>
  <si>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</si>
  <si>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>1.7. Мероприятие «Обеспечение деятельности централизованной бухгалтерии, ока-зывающей услуги муниципальным образовательным учреждениям»</t>
  </si>
  <si>
    <t xml:space="preserve">Количество обслуживаемых учреждений, подведомственных управлению </t>
  </si>
  <si>
    <t xml:space="preserve">ед. </t>
  </si>
  <si>
    <t>Подпрограмма 2. «Социальные гарантии в системе культуры»</t>
  </si>
  <si>
    <t>2.1. Мероприятие «Социальная и адресная поддерж-ка участников образовательных учреждений дополнительного образования в сфере культуры»</t>
  </si>
  <si>
    <t xml:space="preserve">Доля участников образовательного и культурного процесса, получивших социальную поддержку </t>
  </si>
  <si>
    <t>Повышение уровня удовлетворенности граждан Российской Федерации качеством предоставления государственных и муниципальных услуг в сфере культуры</t>
  </si>
  <si>
    <t>Значение целевого показателя (индикатора)</t>
  </si>
  <si>
    <t>план</t>
  </si>
  <si>
    <t xml:space="preserve">факт </t>
  </si>
  <si>
    <t>Количество экспонатов музея-заповедника «Красная горка» (в основном фонде)</t>
  </si>
  <si>
    <t>Количество клубных формирований в учреждениях досугового типа</t>
  </si>
  <si>
    <t>Численность  посетителей музея-заповедника «Красная горка»</t>
  </si>
  <si>
    <t>Обоснование отклонений значений целевого показателя (индикатора) на конец отчетного года (при наличии)</t>
  </si>
  <si>
    <t>Доля объектов культурного наследия, находящихся в му-ниципальной собственности и требующих консервации или реставрации, в общем коли-честве объектов культурного наследия, находящихся в муниципальной собственности</t>
  </si>
  <si>
    <t>Количество представленных (во всех формах) зрителю му-зейных предметов в общем количестве музейных пред-метов основного фонда музея</t>
  </si>
  <si>
    <t xml:space="preserve">Увеличение доли представлен-ных (во всех формах) зрителю музейных предметов в общем количестве музейных предме-тов основного фонда музея </t>
  </si>
  <si>
    <t>посеще-ний на 1 жителя в год</t>
  </si>
  <si>
    <t>О.Ю. Карасева</t>
  </si>
  <si>
    <t>Ответственный исполнитель (координатор) программы:</t>
  </si>
  <si>
    <t xml:space="preserve">Начальник управления культуры, спорта </t>
  </si>
  <si>
    <t>и молодежной политики администрации города Кемерово</t>
  </si>
  <si>
    <t>Согласовано:</t>
  </si>
  <si>
    <t>главный специалист отдела ФСКС, АУ и ЦП  ГорФУ</t>
  </si>
  <si>
    <t>Ипполитова Е.Н.</t>
  </si>
  <si>
    <t>Исп. Матыцина Е.Ю.</t>
  </si>
  <si>
    <t>тел. 75-28-56  23-12</t>
  </si>
  <si>
    <t>муниципальной программы</t>
  </si>
  <si>
    <t xml:space="preserve">Наблюдается положительная динамика по данному показателю </t>
  </si>
  <si>
    <t>Наблюдается положительная динамика по данному показателю. Увеличение в сравнении с планом 2014г. на 1048 мероприятий.</t>
  </si>
  <si>
    <t>Наблюдается положительная динамика по данному показателю (2 143 – участников клубных формирований, 8 605 – учащихся школ культуры)</t>
  </si>
  <si>
    <t>Показатель выполнен</t>
  </si>
  <si>
    <t>Увеличение на 2 клубных формирования (МАУ ДК им.50-летия Октября)</t>
  </si>
  <si>
    <t xml:space="preserve">Наблюдается положи-тельная динамика по дан-ному показателю, увели-чение на 1324 чел. к плану 2014 г. </t>
  </si>
  <si>
    <t>Перевыполнение показате-ля, по сравнению с планом,  связано с тем, что  за основу планового индикатора муни-ципальной программы взят индикатор Плана мероприя-тий («дорожной карты»)  «Изменения в отраслях социальной сферы города Кемерово, направленные на повышение эффективности сферы культуры» (пос-тановление администрации города Кемерово от 23.05.2014 №1247), принятого во исполнение Указа Президента Российс-кой Федерации от 07.05.2012 №597 «О мероприятиях по реализации государственной социальной политики», распоряжения Правительства Российской Федерации от 28.12.2012 № 2606-р, распоряжения Коллегии Администрации Кемеровской области от 25.02.2013 № 178-р «Об утверждении плана мероприятий (региональной «дорожной карты»)</t>
  </si>
  <si>
    <t xml:space="preserve">Положительная динамика на 415 ед. объем основного фонда музея увеличился. </t>
  </si>
  <si>
    <t>110% исполнения плана - увеличилось количество мероприятий в связи с объявленным в 2014 г. Года культуры.</t>
  </si>
  <si>
    <t>Рост количества записей на 25300 ед. к плану 2014 г. связан с участием библи-отек в корпоративных проектах по созданию баз данных.</t>
  </si>
  <si>
    <t>Увеличение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предыдущим годом)</t>
  </si>
  <si>
    <t>109,1% исполнения плана - увеличилось количество мероприятий в связи с объявленным в 2014 г. Года культуры)</t>
  </si>
  <si>
    <t>Наблюдается положительная динамика по данному показателю, связанная с увеличением количества спектаклей</t>
  </si>
  <si>
    <t>Наблюдается положительная динамика по данному показателю</t>
  </si>
  <si>
    <t>Уменьшение на 1 мероприятие</t>
  </si>
  <si>
    <t>Увеличено количество закупленного оборудования на 2 ед.</t>
  </si>
  <si>
    <t xml:space="preserve">Показатель выполнен </t>
  </si>
  <si>
    <t xml:space="preserve">Рост связан с выполнением показателей "дорожной карты" </t>
  </si>
  <si>
    <t>Значительный рост показателя  связан с выполнением показателей "дорожной карты" и участием библиотек в корпоратвных проектах.</t>
  </si>
  <si>
    <t>Приложение № 1</t>
  </si>
  <si>
    <t>Подпрограмма 1.  «Функционирование муниципальных учреждений культуры»</t>
  </si>
  <si>
    <t xml:space="preserve">Отчет о достижении значений целевых показателей (индикаторов) </t>
  </si>
  <si>
    <t>Наблюдается положи-тельная динамика по дан-ному показателю, увели-чение по сравнению с планом на 9 мероприятий</t>
  </si>
  <si>
    <t>Наблюдается положи-тельная динамика по дан-ному показателю, увеличе-ние участников  культурно-досуговых мероприятий  на 69  чел.</t>
  </si>
  <si>
    <t>Наблюдается положитель-ная динамика по данному показателю</t>
  </si>
  <si>
    <t>Показатель выполнен в полном объёме. Рост количества посещений  на 93 связан с увеличением количества культурно-досуговых мероприятий библиотек и ростом коли-чества информационных запросов.</t>
  </si>
  <si>
    <t>Наблюдается положительная динамика по данному показателю, увеличилась численность учащихся школ на 455 чел.</t>
  </si>
  <si>
    <t>Увеличилось количество детей в  клубных учреж-дениях, привлекаемых к участию в творческих мероприятиях на 373 чел.</t>
  </si>
  <si>
    <t xml:space="preserve">Показатель выполнен в полном объёме: произведена выплата ежемесячного социального пособия 15 педагогическим работникам, имеющим почетные звания и выплата губернаторских стипендий 3 305 чел. отличникам учебы.    Выплата ежемесячного социального пособия работникам учреждений культуры, имеющим почетные звания 9 чел.                                               </t>
  </si>
  <si>
    <t>Количество детей привлекаемых к участию в творческих мероприятиях</t>
  </si>
  <si>
    <t>Сохранение доли детей, привлекаемых к участию в творческих мероприятиях, в общем числе детей</t>
  </si>
  <si>
    <t>Приложение № 2</t>
  </si>
  <si>
    <t>2.3. Мероприятие  «Ежемесячные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учреждений»</t>
  </si>
  <si>
    <t>Значительный рост пока-зателя  связан с тем, что  за основу индикаторов мун. программы взяты индика-торы Плана мероприятий («дорожной карты»)  «Изме-нения в отраслях соц.сферы г.Кемерово, направл. на по-вышение эффективн. сферы культуры» (пост. адм. г.Ке-мерово от 23.05.2014 № 1247), принят. во исполнение Указа Президента РФ от 07.05.2012 №597 «О мероп-риятиях по реализации гос. соц.политики», расп. Прави-тельства РФ от 28.12.2012 № 2606-р, расп. Коллегии АКО от 25.02.2013 № 178-р «Об утверждении плана меропр. (регион. «дорожной карты»).</t>
  </si>
  <si>
    <t>за 2015 год</t>
  </si>
  <si>
    <t>отчетный 2015 год</t>
  </si>
  <si>
    <t>"Культура города Кемерово" на 2015 - 2019 годы</t>
  </si>
  <si>
    <t>из них количество мероприятий, направленных на развитие национальных культур</t>
  </si>
  <si>
    <t>Количество библиографических записей в сводном элект-ронном каталоге библиотек</t>
  </si>
  <si>
    <t xml:space="preserve">Увеличение количества посещений театрально-концертных мероприятий (по сравнению с предыдущим годом) </t>
  </si>
  <si>
    <t>2.2. Мероприятие «Социальная и адресная поддержка отдельным категориям работников культуры</t>
  </si>
  <si>
    <t xml:space="preserve"> 2.3. Мероприятие «Ежемесячные вып-латы стимулирую-щего характера работникам муници-пальных библиотек, муниципальных му-зеев и муниципаль-ных культурно-досуговых учреждений»</t>
  </si>
  <si>
    <t>Увеличение численности участников культурно-досуговых мероприятий (по сравнению с предыдущим годом)</t>
  </si>
  <si>
    <t>1.</t>
  </si>
  <si>
    <t>2.</t>
  </si>
  <si>
    <t>3.</t>
  </si>
  <si>
    <t>4.</t>
  </si>
  <si>
    <t>4.1.</t>
  </si>
  <si>
    <t>4.2.</t>
  </si>
  <si>
    <t>4.3.</t>
  </si>
  <si>
    <t>5.</t>
  </si>
  <si>
    <t>6.</t>
  </si>
  <si>
    <t>7.</t>
  </si>
  <si>
    <t>8.</t>
  </si>
  <si>
    <t>9.</t>
  </si>
  <si>
    <t>10.</t>
  </si>
  <si>
    <t>9.1.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</si>
  <si>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</si>
  <si>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</si>
  <si>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</si>
  <si>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</si>
  <si>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</si>
  <si>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</si>
  <si>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</si>
  <si>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</si>
  <si>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</si>
  <si>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</si>
  <si>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</si>
  <si>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</si>
  <si>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</si>
  <si>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</si>
  <si>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</si>
  <si>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</si>
  <si>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</si>
  <si>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</si>
  <si>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</si>
  <si>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</si>
  <si>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</si>
  <si>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</si>
  <si>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</si>
  <si>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% от потреб-ности</t>
  </si>
  <si>
    <t>План (Фп)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</si>
  <si>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</si>
  <si>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</si>
  <si>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</si>
  <si>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</si>
  <si>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местный бюджет</t>
  </si>
  <si>
    <t>20.1.</t>
  </si>
  <si>
    <t>в том числе включенные в электронный каталог библиотек Кемеровской области</t>
  </si>
  <si>
    <t>1.1. Мероприятие «Обеспечение деятельности учреждений досугового типа»</t>
  </si>
  <si>
    <t>Количество культурно-досуговых  мероприятий, проведенных учреждениями досугового типа</t>
  </si>
  <si>
    <t>Доля муниципальных учреждений культуры, здания кото-рых находятся в аварийном состоянии или требуют капи-тального ремонта в общем количестве муниципальных учреждений культуры</t>
  </si>
  <si>
    <t xml:space="preserve">И.о. начальника финансивого управления города Кемерово </t>
  </si>
  <si>
    <t>Н.С. Яковлева</t>
  </si>
  <si>
    <t>2013 год</t>
  </si>
  <si>
    <t>Объем финансовых ресурсов за отчетный год, тыс.рублей</t>
  </si>
  <si>
    <t>Кассовое исполне-ние (на отчетную дату) (Фф)</t>
  </si>
  <si>
    <t xml:space="preserve">Отчет об объеме финансовых ресурсов </t>
  </si>
  <si>
    <t>№ п/п</t>
  </si>
  <si>
    <t>факти-ческое исполне-ние за 2014 год (при наличии)</t>
  </si>
  <si>
    <t xml:space="preserve">Степень достиже-ния целей (решения задач)  
Сд = Зф / Зп </t>
  </si>
  <si>
    <t>Степень  соответс-твия заплани-рованно-му уров-ню затрат  (ССуз)</t>
  </si>
  <si>
    <t>Коли-чество индика-торов</t>
  </si>
  <si>
    <t xml:space="preserve">прирав-ниваем больше 1 к 1 </t>
  </si>
  <si>
    <t xml:space="preserve">Степень реализации мероприятий </t>
  </si>
  <si>
    <t>выполнено  мероприятий</t>
  </si>
  <si>
    <t>недовыполнили</t>
  </si>
  <si>
    <t>Эис=</t>
  </si>
  <si>
    <t>Ссуз=Фф/Фп</t>
  </si>
  <si>
    <t>СР (степень реализации)=</t>
  </si>
  <si>
    <t>Степень реализации муниципальной программы</t>
  </si>
  <si>
    <t xml:space="preserve">Едини-ца изме-рения </t>
  </si>
  <si>
    <t>Уровень фактической обеспеченности учреждениями культуры от нормативной потребности:</t>
  </si>
  <si>
    <t>СРм = Мв/М = 9/10 = 0,90</t>
  </si>
  <si>
    <t>Количество культурно-просветительских мероприятий, проведенных школами культуры</t>
  </si>
  <si>
    <t>Увеличение посещаемости музея-заповедника  «Красная горка»</t>
  </si>
  <si>
    <r>
      <t xml:space="preserve">Сохранено количество стипендиатов среди вы-дающихся деятелей куль-туры и искусства и моло-дых талантливых авторов. </t>
    </r>
    <r>
      <rPr>
        <b/>
        <sz val="14"/>
        <rFont val="Times New Roman"/>
        <family val="1"/>
        <charset val="204"/>
      </rPr>
      <t>50</t>
    </r>
    <r>
      <rPr>
        <sz val="14"/>
        <rFont val="Times New Roman"/>
        <family val="1"/>
        <charset val="204"/>
      </rPr>
      <t xml:space="preserve"> учащихся отмечены муниципальными стипендиями. </t>
    </r>
  </si>
  <si>
    <r>
      <t xml:space="preserve">По результатам социологических опросов населения г.Кемерово, представленным Департаментом экономического развития, уровень удовлетворенности граждан качеством предоставления услуг в сфере культуры составил </t>
    </r>
    <r>
      <rPr>
        <b/>
        <sz val="14"/>
        <rFont val="Times New Roman"/>
        <family val="1"/>
        <charset val="204"/>
      </rPr>
      <t>81,3%</t>
    </r>
    <r>
      <rPr>
        <sz val="14"/>
        <rFont val="Times New Roman"/>
        <family val="1"/>
        <charset val="204"/>
      </rPr>
      <t xml:space="preserve"> (116,1% плана). </t>
    </r>
  </si>
  <si>
    <t>1.6. Мероприятие «Улучшение мате-риально-технической базы учреждений культуры и об-разовательных учреждений культуры, пополнение библиотечных и музейных фондов»</t>
  </si>
  <si>
    <t>Количест-во мероп-риятий</t>
  </si>
  <si>
    <t>8 - 9</t>
  </si>
  <si>
    <t>Эффективность реализации муниципальной программы</t>
  </si>
  <si>
    <t>0,99*0,95</t>
  </si>
  <si>
    <t>Ср=0,99</t>
  </si>
  <si>
    <t>0,90 / 0,95</t>
  </si>
  <si>
    <t>Степень реализации муниципальной программы  СР- 0,99</t>
  </si>
  <si>
    <t>СР -0,99 * ЭИС-0,95 = ЭР мп - 0,94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</si>
</sst>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%"/>
    <numFmt numFmtId="165" formatCode="#,##0.0"/>
    <numFmt numFmtId="166" formatCode="#,##0.0_ ;\-#,##0.0\ "/>
    <numFmt numFmtId="167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12" fillId="0" borderId="0" applyFont="0" applyFill="0" applyBorder="0" applyAlignment="0" applyProtection="0"/>
  </cellStyleXfs>
  <cellXfs count="26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Fill="1"/>
    <xf numFmtId="0" fontId="11" fillId="0" borderId="17" xfId="0" applyFont="1" applyBorder="1"/>
    <xf numFmtId="0" fontId="10" fillId="0" borderId="0" xfId="0" applyFont="1" applyFill="1"/>
    <xf numFmtId="0" fontId="1" fillId="0" borderId="0" xfId="0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2" borderId="0" xfId="0" applyFill="1"/>
    <xf numFmtId="165" fontId="2" fillId="0" borderId="1" xfId="0" applyNumberFormat="1" applyFont="1" applyBorder="1" applyAlignment="1">
      <alignment horizontal="right" vertical="top" wrapText="1"/>
    </xf>
    <xf numFmtId="0" fontId="0" fillId="0" borderId="5" xfId="0" applyBorder="1" applyAlignment="1"/>
    <xf numFmtId="16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7" fillId="2" borderId="20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" fontId="7" fillId="2" borderId="0" xfId="0" applyNumberFormat="1" applyFont="1" applyFill="1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15"/>
    </xf>
    <xf numFmtId="0" fontId="19" fillId="0" borderId="0" xfId="0" applyFont="1" applyAlignment="1">
      <alignment horizontal="center"/>
    </xf>
    <xf numFmtId="0" fontId="19" fillId="0" borderId="0" xfId="0" applyFont="1"/>
    <xf numFmtId="165" fontId="19" fillId="0" borderId="0" xfId="0" applyNumberFormat="1" applyFont="1"/>
    <xf numFmtId="0" fontId="19" fillId="2" borderId="0" xfId="0" applyFont="1" applyFill="1" applyAlignment="1">
      <alignment horizontal="center"/>
    </xf>
    <xf numFmtId="167" fontId="19" fillId="2" borderId="0" xfId="0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20" fillId="0" borderId="0" xfId="0" applyFont="1"/>
    <xf numFmtId="43" fontId="20" fillId="0" borderId="0" xfId="0" applyNumberFormat="1" applyFont="1" applyFill="1"/>
    <xf numFmtId="0" fontId="20" fillId="2" borderId="0" xfId="0" applyFont="1" applyFill="1" applyAlignment="1">
      <alignment horizontal="center"/>
    </xf>
    <xf numFmtId="0" fontId="20" fillId="2" borderId="0" xfId="0" applyFont="1" applyFill="1"/>
    <xf numFmtId="0" fontId="21" fillId="0" borderId="0" xfId="0" applyFont="1" applyBorder="1" applyAlignment="1">
      <alignment horizontal="right"/>
    </xf>
    <xf numFmtId="2" fontId="21" fillId="2" borderId="0" xfId="0" applyNumberFormat="1" applyFont="1" applyFill="1" applyBorder="1"/>
    <xf numFmtId="0" fontId="21" fillId="0" borderId="0" xfId="0" applyFont="1"/>
    <xf numFmtId="0" fontId="21" fillId="2" borderId="0" xfId="0" applyFont="1" applyFill="1" applyAlignment="1">
      <alignment horizontal="center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vertical="top" wrapText="1"/>
    </xf>
    <xf numFmtId="165" fontId="7" fillId="0" borderId="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20" fillId="0" borderId="0" xfId="0" applyFont="1" applyFill="1"/>
    <xf numFmtId="0" fontId="7" fillId="0" borderId="0" xfId="0" applyFont="1" applyFill="1"/>
    <xf numFmtId="165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2" borderId="0" xfId="0" applyFont="1" applyFill="1" applyBorder="1"/>
    <xf numFmtId="0" fontId="7" fillId="0" borderId="0" xfId="0" applyFont="1" applyFill="1" applyBorder="1"/>
    <xf numFmtId="0" fontId="7" fillId="2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0" applyNumberFormat="1" applyFont="1"/>
    <xf numFmtId="0" fontId="20" fillId="0" borderId="0" xfId="0" applyFont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2" borderId="6" xfId="0" applyNumberFormat="1" applyFont="1" applyFill="1" applyBorder="1" applyAlignment="1">
      <alignment horizontal="center" vertical="top" wrapText="1"/>
    </xf>
    <xf numFmtId="3" fontId="7" fillId="2" borderId="20" xfId="0" applyNumberFormat="1" applyFont="1" applyFill="1" applyBorder="1" applyAlignment="1">
      <alignment horizontal="center" vertical="top" wrapText="1"/>
    </xf>
    <xf numFmtId="1" fontId="7" fillId="4" borderId="6" xfId="0" applyNumberFormat="1" applyFont="1" applyFill="1" applyBorder="1" applyAlignment="1">
      <alignment horizontal="center" vertical="top" wrapText="1"/>
    </xf>
    <xf numFmtId="3" fontId="17" fillId="0" borderId="0" xfId="0" applyNumberFormat="1" applyFont="1"/>
    <xf numFmtId="3" fontId="17" fillId="3" borderId="0" xfId="0" applyNumberFormat="1" applyFont="1" applyFill="1"/>
    <xf numFmtId="165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5" fontId="7" fillId="2" borderId="6" xfId="0" applyNumberFormat="1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165" fontId="7" fillId="2" borderId="1" xfId="0" applyNumberFormat="1" applyFont="1" applyFill="1" applyBorder="1" applyAlignment="1">
      <alignment horizontal="center" vertical="top" wrapText="1"/>
    </xf>
    <xf numFmtId="0" fontId="7" fillId="2" borderId="20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66" fontId="7" fillId="0" borderId="0" xfId="2" applyNumberFormat="1" applyFont="1" applyFill="1" applyBorder="1" applyAlignment="1">
      <alignment wrapText="1"/>
    </xf>
    <xf numFmtId="0" fontId="22" fillId="0" borderId="0" xfId="0" applyFont="1"/>
    <xf numFmtId="0" fontId="22" fillId="0" borderId="0" xfId="0" applyFont="1" applyBorder="1"/>
    <xf numFmtId="0" fontId="22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165" fontId="17" fillId="0" borderId="0" xfId="0" applyNumberFormat="1" applyFont="1"/>
    <xf numFmtId="0" fontId="17" fillId="0" borderId="0" xfId="0" applyFont="1" applyBorder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/>
    <xf numFmtId="2" fontId="7" fillId="5" borderId="6" xfId="0" applyNumberFormat="1" applyFont="1" applyFill="1" applyBorder="1" applyAlignment="1">
      <alignment horizontal="center" vertical="top" wrapText="1"/>
    </xf>
    <xf numFmtId="1" fontId="7" fillId="4" borderId="29" xfId="0" applyNumberFormat="1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165" fontId="7" fillId="2" borderId="16" xfId="0" applyNumberFormat="1" applyFont="1" applyFill="1" applyBorder="1" applyAlignment="1">
      <alignment horizontal="center" vertical="top" wrapText="1"/>
    </xf>
    <xf numFmtId="3" fontId="7" fillId="2" borderId="23" xfId="0" applyNumberFormat="1" applyFont="1" applyFill="1" applyBorder="1" applyAlignment="1">
      <alignment horizontal="center" vertical="top" wrapText="1"/>
    </xf>
    <xf numFmtId="1" fontId="7" fillId="4" borderId="32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horizontal="center" vertical="top" wrapText="1"/>
    </xf>
    <xf numFmtId="1" fontId="7" fillId="4" borderId="16" xfId="0" applyNumberFormat="1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4" borderId="39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4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4" borderId="41" xfId="0" applyNumberFormat="1" applyFont="1" applyFill="1" applyBorder="1" applyAlignment="1">
      <alignment vertical="top" wrapText="1"/>
    </xf>
    <xf numFmtId="1" fontId="7" fillId="4" borderId="34" xfId="0" applyNumberFormat="1" applyFont="1" applyFill="1" applyBorder="1" applyAlignment="1">
      <alignment vertical="top" wrapText="1"/>
    </xf>
    <xf numFmtId="0" fontId="1" fillId="4" borderId="0" xfId="0" applyFont="1" applyFill="1" applyAlignment="1"/>
    <xf numFmtId="0" fontId="1" fillId="4" borderId="0" xfId="0" applyFont="1" applyFill="1" applyAlignment="1">
      <alignment horizontal="right"/>
    </xf>
    <xf numFmtId="0" fontId="5" fillId="4" borderId="0" xfId="0" applyFont="1" applyFill="1"/>
    <xf numFmtId="0" fontId="1" fillId="4" borderId="27" xfId="0" applyFont="1" applyFill="1" applyBorder="1" applyAlignment="1">
      <alignment horizontal="center" wrapText="1"/>
    </xf>
    <xf numFmtId="2" fontId="1" fillId="4" borderId="16" xfId="0" applyNumberFormat="1" applyFont="1" applyFill="1" applyBorder="1" applyAlignment="1">
      <alignment horizontal="right" wrapText="1"/>
    </xf>
    <xf numFmtId="2" fontId="1" fillId="4" borderId="6" xfId="0" applyNumberFormat="1" applyFont="1" applyFill="1" applyBorder="1" applyAlignment="1">
      <alignment horizontal="right" wrapText="1"/>
    </xf>
    <xf numFmtId="2" fontId="1" fillId="4" borderId="6" xfId="0" applyNumberFormat="1" applyFont="1" applyFill="1" applyBorder="1" applyAlignment="1">
      <alignment horizontal="right" vertical="top" wrapText="1"/>
    </xf>
    <xf numFmtId="2" fontId="3" fillId="4" borderId="6" xfId="0" applyNumberFormat="1" applyFont="1" applyFill="1" applyBorder="1" applyAlignment="1">
      <alignment horizontal="right" vertical="top" wrapText="1"/>
    </xf>
    <xf numFmtId="2" fontId="7" fillId="4" borderId="6" xfId="0" applyNumberFormat="1" applyFont="1" applyFill="1" applyBorder="1" applyAlignment="1">
      <alignment horizontal="right" wrapText="1"/>
    </xf>
    <xf numFmtId="164" fontId="7" fillId="4" borderId="9" xfId="0" applyNumberFormat="1" applyFont="1" applyFill="1" applyBorder="1" applyAlignment="1">
      <alignment horizontal="right" wrapText="1"/>
    </xf>
    <xf numFmtId="164" fontId="7" fillId="4" borderId="0" xfId="0" applyNumberFormat="1" applyFont="1" applyFill="1" applyBorder="1" applyAlignment="1">
      <alignment horizontal="right" wrapText="1"/>
    </xf>
    <xf numFmtId="43" fontId="20" fillId="4" borderId="0" xfId="0" applyNumberFormat="1" applyFont="1" applyFill="1"/>
    <xf numFmtId="0" fontId="20" fillId="4" borderId="0" xfId="0" applyFont="1" applyFill="1"/>
    <xf numFmtId="0" fontId="11" fillId="4" borderId="0" xfId="0" applyFont="1" applyFill="1"/>
    <xf numFmtId="166" fontId="1" fillId="4" borderId="0" xfId="2" applyNumberFormat="1" applyFont="1" applyFill="1" applyBorder="1" applyAlignment="1">
      <alignment wrapText="1"/>
    </xf>
    <xf numFmtId="0" fontId="7" fillId="5" borderId="0" xfId="0" applyFont="1" applyFill="1" applyBorder="1"/>
    <xf numFmtId="0" fontId="20" fillId="5" borderId="0" xfId="0" applyFont="1" applyFill="1" applyBorder="1"/>
    <xf numFmtId="0" fontId="7" fillId="5" borderId="18" xfId="0" applyFont="1" applyFill="1" applyBorder="1" applyAlignment="1">
      <alignment horizontal="center" vertical="top" wrapText="1"/>
    </xf>
    <xf numFmtId="2" fontId="7" fillId="5" borderId="16" xfId="0" applyNumberFormat="1" applyFont="1" applyFill="1" applyBorder="1" applyAlignment="1">
      <alignment horizontal="center" vertical="top" wrapText="1"/>
    </xf>
    <xf numFmtId="0" fontId="19" fillId="5" borderId="0" xfId="0" applyFont="1" applyFill="1"/>
    <xf numFmtId="0" fontId="20" fillId="5" borderId="0" xfId="0" applyFont="1" applyFill="1"/>
    <xf numFmtId="0" fontId="21" fillId="5" borderId="0" xfId="0" applyFont="1" applyFill="1"/>
    <xf numFmtId="0" fontId="17" fillId="5" borderId="0" xfId="0" applyFont="1" applyFill="1" applyBorder="1"/>
    <xf numFmtId="2" fontId="17" fillId="5" borderId="0" xfId="0" applyNumberFormat="1" applyFont="1" applyFill="1" applyBorder="1"/>
    <xf numFmtId="0" fontId="22" fillId="0" borderId="0" xfId="0" applyFont="1" applyAlignment="1">
      <alignment horizontal="left"/>
    </xf>
    <xf numFmtId="0" fontId="18" fillId="0" borderId="0" xfId="0" applyFont="1"/>
    <xf numFmtId="165" fontId="18" fillId="0" borderId="0" xfId="0" applyNumberFormat="1" applyFont="1"/>
    <xf numFmtId="4" fontId="18" fillId="0" borderId="0" xfId="0" applyNumberFormat="1" applyFont="1"/>
    <xf numFmtId="2" fontId="19" fillId="0" borderId="0" xfId="0" applyNumberFormat="1" applyFont="1"/>
    <xf numFmtId="4" fontId="7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7" fillId="0" borderId="42" xfId="0" applyFont="1" applyBorder="1" applyAlignment="1"/>
    <xf numFmtId="0" fontId="7" fillId="0" borderId="30" xfId="0" applyFont="1" applyBorder="1" applyAlignment="1"/>
    <xf numFmtId="0" fontId="7" fillId="0" borderId="31" xfId="0" applyFont="1" applyBorder="1" applyAlignment="1"/>
    <xf numFmtId="0" fontId="7" fillId="0" borderId="22" xfId="0" applyFont="1" applyBorder="1" applyAlignment="1"/>
    <xf numFmtId="0" fontId="7" fillId="0" borderId="39" xfId="0" applyFont="1" applyBorder="1" applyAlignment="1">
      <alignment horizontal="center"/>
    </xf>
    <xf numFmtId="2" fontId="7" fillId="5" borderId="33" xfId="0" applyNumberFormat="1" applyFont="1" applyFill="1" applyBorder="1" applyAlignment="1">
      <alignment horizontal="center" vertical="top" wrapText="1"/>
    </xf>
    <xf numFmtId="2" fontId="7" fillId="5" borderId="16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8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165" fontId="7" fillId="2" borderId="6" xfId="0" applyNumberFormat="1" applyFont="1" applyFill="1" applyBorder="1" applyAlignment="1">
      <alignment horizontal="center" vertical="top" wrapText="1"/>
    </xf>
    <xf numFmtId="165" fontId="7" fillId="2" borderId="9" xfId="0" applyNumberFormat="1" applyFont="1" applyFill="1" applyBorder="1" applyAlignment="1">
      <alignment horizontal="center" vertical="top" wrapText="1"/>
    </xf>
    <xf numFmtId="2" fontId="7" fillId="5" borderId="6" xfId="0" applyNumberFormat="1" applyFont="1" applyFill="1" applyBorder="1" applyAlignment="1">
      <alignment horizontal="center" vertical="top" wrapText="1"/>
    </xf>
    <xf numFmtId="2" fontId="7" fillId="5" borderId="9" xfId="0" applyNumberFormat="1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7" fontId="7" fillId="2" borderId="1" xfId="0" applyNumberFormat="1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2" borderId="6" xfId="0" applyNumberFormat="1" applyFont="1" applyFill="1" applyBorder="1" applyAlignment="1">
      <alignment horizontal="center" vertical="top" wrapText="1"/>
    </xf>
    <xf numFmtId="3" fontId="7" fillId="2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" fontId="7" fillId="4" borderId="29" xfId="0" applyNumberFormat="1" applyFont="1" applyFill="1" applyBorder="1" applyAlignment="1">
      <alignment horizontal="center" vertical="top" wrapText="1"/>
    </xf>
    <xf numFmtId="1" fontId="7" fillId="4" borderId="36" xfId="0" applyNumberFormat="1" applyFont="1" applyFill="1" applyBorder="1" applyAlignment="1">
      <alignment horizontal="center" vertical="top" wrapText="1"/>
    </xf>
    <xf numFmtId="0" fontId="23" fillId="4" borderId="35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top" wrapText="1"/>
    </xf>
    <xf numFmtId="1" fontId="7" fillId="4" borderId="9" xfId="0" applyNumberFormat="1" applyFont="1" applyFill="1" applyBorder="1" applyAlignment="1">
      <alignment horizontal="center" vertical="top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horizontal="center" vertical="top" wrapText="1"/>
    </xf>
    <xf numFmtId="1" fontId="7" fillId="4" borderId="33" xfId="0" applyNumberFormat="1" applyFont="1" applyFill="1" applyBorder="1" applyAlignment="1">
      <alignment horizontal="center" vertical="top" wrapText="1"/>
    </xf>
    <xf numFmtId="1" fontId="7" fillId="4" borderId="40" xfId="0" applyNumberFormat="1" applyFont="1" applyFill="1" applyBorder="1" applyAlignment="1">
      <alignment horizontal="center" vertical="top" wrapText="1"/>
    </xf>
    <xf numFmtId="1" fontId="7" fillId="4" borderId="16" xfId="0" applyNumberFormat="1" applyFont="1" applyFill="1" applyBorder="1" applyAlignment="1">
      <alignment horizontal="center" vertical="top" wrapText="1"/>
    </xf>
    <xf numFmtId="1" fontId="7" fillId="4" borderId="26" xfId="0" applyNumberFormat="1" applyFont="1" applyFill="1" applyBorder="1" applyAlignment="1">
      <alignment horizontal="center" vertical="top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2" fontId="1" fillId="4" borderId="6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view="pageBreakPreview" zoomScale="50" zoomScaleNormal="100" zoomScaleSheetLayoutView="50" workbookViewId="0">
      <selection activeCell="AG52" sqref="AG52"/>
    </sheetView>
  </sheetViews>
  <sheetFormatPr defaultRowHeight="18.75"/>
  <cols>
    <col min="1" max="1" width="6.28515625" style="6" customWidth="1"/>
    <col min="2" max="2" width="42.140625" style="2" hidden="1" customWidth="1"/>
    <col min="3" max="3" width="65.42578125" style="109" customWidth="1"/>
    <col min="4" max="4" width="10.42578125" style="109" customWidth="1"/>
    <col min="5" max="5" width="10.42578125" style="38" hidden="1" customWidth="1"/>
    <col min="6" max="6" width="15.28515625" style="110" customWidth="1"/>
    <col min="7" max="7" width="15.28515625" style="38" customWidth="1"/>
    <col min="8" max="8" width="15.42578125" style="111" customWidth="1"/>
    <col min="9" max="9" width="32.28515625" style="112" hidden="1" customWidth="1"/>
    <col min="10" max="10" width="9.7109375" style="167" hidden="1" customWidth="1"/>
    <col min="11" max="11" width="12.85546875" style="111" hidden="1" customWidth="1"/>
    <col min="12" max="12" width="12.85546875" style="113" hidden="1" customWidth="1"/>
    <col min="13" max="13" width="12.85546875" style="111" hidden="1" customWidth="1"/>
    <col min="14" max="15" width="0" style="38" hidden="1" customWidth="1"/>
    <col min="16" max="21" width="0" hidden="1" customWidth="1"/>
    <col min="22" max="22" width="47.42578125" hidden="1" customWidth="1"/>
    <col min="23" max="24" width="0" hidden="1" customWidth="1"/>
  </cols>
  <sheetData>
    <row r="1" spans="1:16" s="7" customFormat="1">
      <c r="A1" s="6"/>
      <c r="B1" s="6"/>
      <c r="C1" s="46"/>
      <c r="D1" s="46"/>
      <c r="E1" s="47"/>
      <c r="F1" s="67"/>
      <c r="G1" s="68"/>
      <c r="H1" s="69" t="s">
        <v>88</v>
      </c>
      <c r="I1" s="69"/>
      <c r="J1" s="160"/>
      <c r="K1" s="70"/>
      <c r="L1" s="71"/>
      <c r="M1" s="70"/>
      <c r="N1" s="47"/>
      <c r="O1" s="47"/>
    </row>
    <row r="2" spans="1:16" s="7" customFormat="1">
      <c r="A2" s="6"/>
      <c r="B2" s="6"/>
      <c r="C2" s="46"/>
      <c r="D2" s="46"/>
      <c r="E2" s="47"/>
      <c r="F2" s="67"/>
      <c r="G2" s="47"/>
      <c r="H2" s="72"/>
      <c r="I2" s="73"/>
      <c r="J2" s="160"/>
      <c r="K2" s="70"/>
      <c r="L2" s="71"/>
      <c r="M2" s="70"/>
      <c r="N2" s="47"/>
      <c r="O2" s="47"/>
    </row>
    <row r="3" spans="1:16" s="7" customFormat="1">
      <c r="A3" s="6"/>
      <c r="B3" s="207" t="s">
        <v>90</v>
      </c>
      <c r="C3" s="207"/>
      <c r="D3" s="207"/>
      <c r="E3" s="207"/>
      <c r="F3" s="207"/>
      <c r="G3" s="207"/>
      <c r="H3" s="207"/>
      <c r="I3" s="207"/>
      <c r="J3" s="207"/>
      <c r="K3" s="74"/>
      <c r="L3" s="75"/>
      <c r="M3" s="74"/>
      <c r="N3" s="47"/>
      <c r="O3" s="47"/>
    </row>
    <row r="4" spans="1:16" s="7" customFormat="1" ht="14.25" customHeight="1">
      <c r="A4" s="6"/>
      <c r="B4" s="207" t="s">
        <v>68</v>
      </c>
      <c r="C4" s="207"/>
      <c r="D4" s="207"/>
      <c r="E4" s="207"/>
      <c r="F4" s="207"/>
      <c r="G4" s="207"/>
      <c r="H4" s="207"/>
      <c r="I4" s="207"/>
      <c r="J4" s="207"/>
      <c r="K4" s="74"/>
      <c r="L4" s="75"/>
      <c r="M4" s="74"/>
      <c r="N4" s="47"/>
      <c r="O4" s="47"/>
    </row>
    <row r="5" spans="1:16" s="7" customFormat="1" ht="21.75" customHeight="1">
      <c r="A5" s="6"/>
      <c r="B5" s="207" t="s">
        <v>105</v>
      </c>
      <c r="C5" s="207"/>
      <c r="D5" s="207"/>
      <c r="E5" s="207"/>
      <c r="F5" s="207"/>
      <c r="G5" s="207"/>
      <c r="H5" s="207"/>
      <c r="I5" s="207"/>
      <c r="J5" s="207"/>
      <c r="K5" s="74"/>
      <c r="L5" s="75"/>
      <c r="M5" s="74"/>
      <c r="N5" s="47"/>
      <c r="O5" s="47"/>
    </row>
    <row r="6" spans="1:16" s="7" customFormat="1" ht="24" customHeight="1">
      <c r="A6" s="6"/>
      <c r="B6" s="207" t="s">
        <v>103</v>
      </c>
      <c r="C6" s="207"/>
      <c r="D6" s="207"/>
      <c r="E6" s="207"/>
      <c r="F6" s="207"/>
      <c r="G6" s="207"/>
      <c r="H6" s="207"/>
      <c r="I6" s="207"/>
      <c r="J6" s="207"/>
      <c r="K6" s="74"/>
      <c r="L6" s="75"/>
      <c r="M6" s="74"/>
      <c r="N6" s="47"/>
      <c r="O6" s="47"/>
    </row>
    <row r="7" spans="1:16" s="5" customFormat="1" ht="9" customHeight="1" thickBot="1">
      <c r="A7" s="6"/>
      <c r="B7" s="4"/>
      <c r="C7" s="76"/>
      <c r="D7" s="76"/>
      <c r="E7" s="48"/>
      <c r="F7" s="77"/>
      <c r="G7" s="48"/>
      <c r="H7" s="78"/>
      <c r="I7" s="79"/>
      <c r="J7" s="161"/>
      <c r="K7" s="78"/>
      <c r="L7" s="80"/>
      <c r="M7" s="78"/>
      <c r="N7" s="48"/>
      <c r="O7" s="48"/>
    </row>
    <row r="8" spans="1:16" s="5" customFormat="1" ht="39" customHeight="1">
      <c r="A8" s="230" t="s">
        <v>167</v>
      </c>
      <c r="B8" s="215" t="s">
        <v>18</v>
      </c>
      <c r="C8" s="211" t="s">
        <v>19</v>
      </c>
      <c r="D8" s="211" t="s">
        <v>180</v>
      </c>
      <c r="E8" s="81"/>
      <c r="F8" s="211" t="s">
        <v>48</v>
      </c>
      <c r="G8" s="211"/>
      <c r="H8" s="234"/>
      <c r="I8" s="213" t="s">
        <v>54</v>
      </c>
      <c r="J8" s="218" t="s">
        <v>169</v>
      </c>
      <c r="K8" s="225" t="s">
        <v>171</v>
      </c>
      <c r="L8" s="237" t="s">
        <v>172</v>
      </c>
      <c r="M8" s="245" t="s">
        <v>188</v>
      </c>
      <c r="N8" s="48"/>
      <c r="O8" s="48"/>
    </row>
    <row r="9" spans="1:16" ht="22.5" customHeight="1">
      <c r="A9" s="231"/>
      <c r="B9" s="216"/>
      <c r="C9" s="208"/>
      <c r="D9" s="208"/>
      <c r="E9" s="82"/>
      <c r="F9" s="221" t="s">
        <v>168</v>
      </c>
      <c r="G9" s="208" t="s">
        <v>104</v>
      </c>
      <c r="H9" s="209"/>
      <c r="I9" s="195"/>
      <c r="J9" s="219"/>
      <c r="K9" s="226"/>
      <c r="L9" s="238"/>
      <c r="M9" s="246"/>
    </row>
    <row r="10" spans="1:16" ht="109.5" customHeight="1" thickBot="1">
      <c r="A10" s="231"/>
      <c r="B10" s="217"/>
      <c r="C10" s="212"/>
      <c r="D10" s="212"/>
      <c r="E10" s="119" t="s">
        <v>163</v>
      </c>
      <c r="F10" s="222"/>
      <c r="G10" s="119" t="s">
        <v>49</v>
      </c>
      <c r="H10" s="120" t="s">
        <v>50</v>
      </c>
      <c r="I10" s="214"/>
      <c r="J10" s="220"/>
      <c r="K10" s="227"/>
      <c r="L10" s="238"/>
      <c r="M10" s="247"/>
    </row>
    <row r="11" spans="1:16" ht="23.25" customHeight="1" thickBot="1">
      <c r="A11" s="131" t="s">
        <v>112</v>
      </c>
      <c r="B11" s="132">
        <v>1</v>
      </c>
      <c r="C11" s="133">
        <v>2</v>
      </c>
      <c r="D11" s="133">
        <v>3</v>
      </c>
      <c r="E11" s="133"/>
      <c r="F11" s="134">
        <v>4</v>
      </c>
      <c r="G11" s="133">
        <v>5</v>
      </c>
      <c r="H11" s="135">
        <v>6</v>
      </c>
      <c r="I11" s="136">
        <v>7</v>
      </c>
      <c r="J11" s="162">
        <v>7</v>
      </c>
      <c r="K11" s="137">
        <v>8</v>
      </c>
      <c r="L11" s="138">
        <v>9</v>
      </c>
      <c r="M11" s="139">
        <v>10</v>
      </c>
    </row>
    <row r="12" spans="1:16" ht="75.75" customHeight="1">
      <c r="A12" s="121" t="s">
        <v>112</v>
      </c>
      <c r="B12" s="122" t="s">
        <v>2</v>
      </c>
      <c r="C12" s="123" t="s">
        <v>20</v>
      </c>
      <c r="D12" s="123" t="s">
        <v>21</v>
      </c>
      <c r="E12" s="123"/>
      <c r="F12" s="124">
        <v>70.3</v>
      </c>
      <c r="G12" s="125">
        <v>70.3</v>
      </c>
      <c r="H12" s="126">
        <v>70.3</v>
      </c>
      <c r="I12" s="127" t="s">
        <v>69</v>
      </c>
      <c r="J12" s="163">
        <f>H12/G12</f>
        <v>1</v>
      </c>
      <c r="K12" s="128">
        <v>1</v>
      </c>
      <c r="L12" s="129">
        <v>1</v>
      </c>
      <c r="M12" s="130"/>
    </row>
    <row r="13" spans="1:16" ht="40.5" customHeight="1">
      <c r="A13" s="35" t="s">
        <v>113</v>
      </c>
      <c r="B13" s="210" t="s">
        <v>89</v>
      </c>
      <c r="C13" s="83" t="s">
        <v>22</v>
      </c>
      <c r="D13" s="83" t="s">
        <v>23</v>
      </c>
      <c r="E13" s="83"/>
      <c r="F13" s="84">
        <v>21603</v>
      </c>
      <c r="G13" s="16">
        <v>20615</v>
      </c>
      <c r="H13" s="85">
        <v>21796</v>
      </c>
      <c r="I13" s="86" t="s">
        <v>70</v>
      </c>
      <c r="J13" s="114">
        <f t="shared" ref="J13:J18" si="0">H13/G13</f>
        <v>1.0572883822459374</v>
      </c>
      <c r="K13" s="115">
        <v>2</v>
      </c>
      <c r="L13" s="116">
        <v>1</v>
      </c>
      <c r="M13" s="87"/>
      <c r="N13" s="88">
        <f>G24+G35+G40+G44+G46</f>
        <v>20615</v>
      </c>
      <c r="O13" s="89">
        <f>H24+H35+H44+H46+H40</f>
        <v>21796</v>
      </c>
      <c r="P13" s="15">
        <f>H13-O13</f>
        <v>0</v>
      </c>
    </row>
    <row r="14" spans="1:16" ht="57.75" customHeight="1">
      <c r="A14" s="35" t="s">
        <v>114</v>
      </c>
      <c r="B14" s="210"/>
      <c r="C14" s="83" t="s">
        <v>99</v>
      </c>
      <c r="D14" s="83" t="s">
        <v>21</v>
      </c>
      <c r="E14" s="83"/>
      <c r="F14" s="90">
        <v>15.7</v>
      </c>
      <c r="G14" s="91">
        <v>14</v>
      </c>
      <c r="H14" s="92">
        <v>16.399999999999999</v>
      </c>
      <c r="I14" s="86" t="s">
        <v>71</v>
      </c>
      <c r="J14" s="114">
        <f t="shared" si="0"/>
        <v>1.1714285714285713</v>
      </c>
      <c r="K14" s="115">
        <v>3</v>
      </c>
      <c r="L14" s="116">
        <v>1</v>
      </c>
      <c r="M14" s="87"/>
    </row>
    <row r="15" spans="1:16" ht="57.75" customHeight="1">
      <c r="A15" s="35" t="s">
        <v>115</v>
      </c>
      <c r="B15" s="210"/>
      <c r="C15" s="83" t="s">
        <v>181</v>
      </c>
      <c r="D15" s="83"/>
      <c r="E15" s="83"/>
      <c r="F15" s="90"/>
      <c r="G15" s="91"/>
      <c r="H15" s="92"/>
      <c r="I15" s="86"/>
      <c r="J15" s="114"/>
      <c r="K15" s="115"/>
      <c r="L15" s="116"/>
      <c r="M15" s="87"/>
    </row>
    <row r="16" spans="1:16" ht="22.5" customHeight="1">
      <c r="A16" s="35" t="s">
        <v>116</v>
      </c>
      <c r="B16" s="210"/>
      <c r="C16" s="83" t="s">
        <v>24</v>
      </c>
      <c r="D16" s="83" t="s">
        <v>21</v>
      </c>
      <c r="E16" s="83"/>
      <c r="F16" s="84">
        <v>104</v>
      </c>
      <c r="G16" s="91">
        <v>103</v>
      </c>
      <c r="H16" s="85">
        <v>103</v>
      </c>
      <c r="I16" s="34" t="s">
        <v>72</v>
      </c>
      <c r="J16" s="114">
        <f t="shared" si="0"/>
        <v>1</v>
      </c>
      <c r="K16" s="115">
        <v>4</v>
      </c>
      <c r="L16" s="116">
        <v>1</v>
      </c>
      <c r="M16" s="87"/>
    </row>
    <row r="17" spans="1:22" ht="23.25" customHeight="1">
      <c r="A17" s="35" t="s">
        <v>117</v>
      </c>
      <c r="B17" s="210"/>
      <c r="C17" s="83" t="s">
        <v>25</v>
      </c>
      <c r="D17" s="83" t="s">
        <v>21</v>
      </c>
      <c r="E17" s="83"/>
      <c r="F17" s="90">
        <v>91.6</v>
      </c>
      <c r="G17" s="91">
        <v>90.8</v>
      </c>
      <c r="H17" s="92">
        <v>90.7</v>
      </c>
      <c r="I17" s="34" t="s">
        <v>72</v>
      </c>
      <c r="J17" s="114">
        <f t="shared" si="0"/>
        <v>0.99889867841409696</v>
      </c>
      <c r="K17" s="115">
        <v>5</v>
      </c>
      <c r="L17" s="116">
        <v>1</v>
      </c>
      <c r="M17" s="87"/>
    </row>
    <row r="18" spans="1:22" ht="25.5" customHeight="1">
      <c r="A18" s="35" t="s">
        <v>118</v>
      </c>
      <c r="B18" s="210"/>
      <c r="C18" s="83" t="s">
        <v>26</v>
      </c>
      <c r="D18" s="83" t="s">
        <v>21</v>
      </c>
      <c r="E18" s="83"/>
      <c r="F18" s="84">
        <v>120</v>
      </c>
      <c r="G18" s="91">
        <v>100</v>
      </c>
      <c r="H18" s="85">
        <v>100</v>
      </c>
      <c r="I18" s="34" t="s">
        <v>72</v>
      </c>
      <c r="J18" s="114">
        <f t="shared" si="0"/>
        <v>1</v>
      </c>
      <c r="K18" s="115">
        <v>6</v>
      </c>
      <c r="L18" s="116">
        <v>1</v>
      </c>
      <c r="M18" s="87"/>
    </row>
    <row r="19" spans="1:22" ht="75" customHeight="1">
      <c r="A19" s="35" t="s">
        <v>119</v>
      </c>
      <c r="B19" s="210"/>
      <c r="C19" s="82" t="s">
        <v>160</v>
      </c>
      <c r="D19" s="83" t="s">
        <v>21</v>
      </c>
      <c r="E19" s="83"/>
      <c r="F19" s="84">
        <v>0</v>
      </c>
      <c r="G19" s="91">
        <v>0</v>
      </c>
      <c r="H19" s="85">
        <v>0</v>
      </c>
      <c r="I19" s="93"/>
      <c r="J19" s="114">
        <v>1</v>
      </c>
      <c r="K19" s="115">
        <v>7</v>
      </c>
      <c r="L19" s="116">
        <v>1</v>
      </c>
      <c r="M19" s="87"/>
    </row>
    <row r="20" spans="1:22" ht="93" customHeight="1">
      <c r="A20" s="35" t="s">
        <v>120</v>
      </c>
      <c r="B20" s="210"/>
      <c r="C20" s="83" t="s">
        <v>55</v>
      </c>
      <c r="D20" s="83" t="s">
        <v>21</v>
      </c>
      <c r="E20" s="83"/>
      <c r="F20" s="90">
        <v>2.6</v>
      </c>
      <c r="G20" s="91">
        <v>2.6</v>
      </c>
      <c r="H20" s="92">
        <v>2.6</v>
      </c>
      <c r="I20" s="34" t="s">
        <v>72</v>
      </c>
      <c r="J20" s="114">
        <f>H20/G20</f>
        <v>1</v>
      </c>
      <c r="K20" s="115">
        <v>8</v>
      </c>
      <c r="L20" s="116">
        <v>1</v>
      </c>
      <c r="M20" s="87"/>
    </row>
    <row r="21" spans="1:22" ht="38.25" customHeight="1">
      <c r="A21" s="228" t="s">
        <v>121</v>
      </c>
      <c r="B21" s="183" t="s">
        <v>27</v>
      </c>
      <c r="C21" s="185" t="s">
        <v>52</v>
      </c>
      <c r="D21" s="185" t="s">
        <v>23</v>
      </c>
      <c r="E21" s="83"/>
      <c r="F21" s="201">
        <v>528</v>
      </c>
      <c r="G21" s="189">
        <v>526</v>
      </c>
      <c r="H21" s="202">
        <v>528</v>
      </c>
      <c r="I21" s="200" t="s">
        <v>73</v>
      </c>
      <c r="J21" s="193">
        <f>H21/G21</f>
        <v>1.0038022813688212</v>
      </c>
      <c r="K21" s="223">
        <v>9</v>
      </c>
      <c r="L21" s="239">
        <v>1</v>
      </c>
      <c r="M21" s="241">
        <v>1</v>
      </c>
    </row>
    <row r="22" spans="1:22" ht="2.25" customHeight="1">
      <c r="A22" s="228"/>
      <c r="B22" s="183"/>
      <c r="C22" s="185"/>
      <c r="D22" s="185"/>
      <c r="E22" s="83"/>
      <c r="F22" s="201"/>
      <c r="G22" s="189"/>
      <c r="H22" s="202"/>
      <c r="I22" s="200"/>
      <c r="J22" s="193"/>
      <c r="K22" s="223"/>
      <c r="L22" s="240"/>
      <c r="M22" s="242"/>
    </row>
    <row r="23" spans="1:22" ht="40.5" customHeight="1">
      <c r="A23" s="35" t="s">
        <v>122</v>
      </c>
      <c r="B23" s="183"/>
      <c r="C23" s="83" t="s">
        <v>28</v>
      </c>
      <c r="D23" s="83" t="s">
        <v>29</v>
      </c>
      <c r="E23" s="83"/>
      <c r="F23" s="84">
        <v>9780</v>
      </c>
      <c r="G23" s="91">
        <v>9790</v>
      </c>
      <c r="H23" s="85">
        <v>9780</v>
      </c>
      <c r="I23" s="34" t="s">
        <v>72</v>
      </c>
      <c r="J23" s="114">
        <f>H23/G23</f>
        <v>0.99897854954034726</v>
      </c>
      <c r="K23" s="115">
        <v>10</v>
      </c>
      <c r="L23" s="116">
        <v>1</v>
      </c>
      <c r="M23" s="242"/>
    </row>
    <row r="24" spans="1:22" ht="42.75" customHeight="1">
      <c r="A24" s="35" t="s">
        <v>123</v>
      </c>
      <c r="B24" s="183"/>
      <c r="C24" s="83" t="s">
        <v>159</v>
      </c>
      <c r="D24" s="83" t="s">
        <v>23</v>
      </c>
      <c r="E24" s="83"/>
      <c r="F24" s="84">
        <v>7489</v>
      </c>
      <c r="G24" s="91">
        <v>7485</v>
      </c>
      <c r="H24" s="85">
        <v>7608</v>
      </c>
      <c r="I24" s="86" t="s">
        <v>91</v>
      </c>
      <c r="J24" s="114">
        <f t="shared" ref="J24:J29" si="1">H24/G24</f>
        <v>1.016432865731463</v>
      </c>
      <c r="K24" s="115">
        <v>11</v>
      </c>
      <c r="L24" s="116">
        <v>1</v>
      </c>
      <c r="M24" s="242"/>
    </row>
    <row r="25" spans="1:22" ht="42" customHeight="1">
      <c r="A25" s="35" t="s">
        <v>125</v>
      </c>
      <c r="B25" s="183"/>
      <c r="C25" s="83" t="s">
        <v>106</v>
      </c>
      <c r="D25" s="83" t="s">
        <v>23</v>
      </c>
      <c r="E25" s="83"/>
      <c r="F25" s="84">
        <v>15</v>
      </c>
      <c r="G25" s="91">
        <v>15</v>
      </c>
      <c r="H25" s="85">
        <v>15</v>
      </c>
      <c r="I25" s="34" t="s">
        <v>72</v>
      </c>
      <c r="J25" s="114">
        <f t="shared" si="1"/>
        <v>1</v>
      </c>
      <c r="K25" s="115">
        <v>12</v>
      </c>
      <c r="L25" s="116">
        <v>1</v>
      </c>
      <c r="M25" s="242"/>
    </row>
    <row r="26" spans="1:22" ht="38.25" customHeight="1">
      <c r="A26" s="35" t="s">
        <v>124</v>
      </c>
      <c r="B26" s="183"/>
      <c r="C26" s="83" t="s">
        <v>30</v>
      </c>
      <c r="D26" s="83" t="s">
        <v>23</v>
      </c>
      <c r="E26" s="83"/>
      <c r="F26" s="84">
        <v>1810569</v>
      </c>
      <c r="G26" s="16">
        <v>1937300</v>
      </c>
      <c r="H26" s="85">
        <v>1937309</v>
      </c>
      <c r="I26" s="34" t="s">
        <v>92</v>
      </c>
      <c r="J26" s="114">
        <f t="shared" si="1"/>
        <v>1.0000046456408402</v>
      </c>
      <c r="K26" s="115">
        <v>13</v>
      </c>
      <c r="L26" s="116">
        <v>1</v>
      </c>
      <c r="M26" s="242"/>
    </row>
    <row r="27" spans="1:22" ht="43.5" customHeight="1">
      <c r="A27" s="35" t="s">
        <v>126</v>
      </c>
      <c r="B27" s="183"/>
      <c r="C27" s="83" t="s">
        <v>111</v>
      </c>
      <c r="D27" s="83" t="s">
        <v>21</v>
      </c>
      <c r="E27" s="83"/>
      <c r="F27" s="90">
        <v>6.9</v>
      </c>
      <c r="G27" s="94">
        <v>7</v>
      </c>
      <c r="H27" s="92">
        <v>7</v>
      </c>
      <c r="I27" s="34" t="s">
        <v>72</v>
      </c>
      <c r="J27" s="114">
        <f t="shared" si="1"/>
        <v>1</v>
      </c>
      <c r="K27" s="115">
        <v>14</v>
      </c>
      <c r="L27" s="116">
        <v>1</v>
      </c>
      <c r="M27" s="242"/>
    </row>
    <row r="28" spans="1:22" ht="39.75" customHeight="1">
      <c r="A28" s="35" t="s">
        <v>127</v>
      </c>
      <c r="B28" s="183"/>
      <c r="C28" s="83" t="s">
        <v>98</v>
      </c>
      <c r="D28" s="83" t="s">
        <v>23</v>
      </c>
      <c r="E28" s="83"/>
      <c r="F28" s="84">
        <v>2143</v>
      </c>
      <c r="G28" s="16">
        <v>2000</v>
      </c>
      <c r="H28" s="85">
        <v>2362</v>
      </c>
      <c r="I28" s="95" t="s">
        <v>96</v>
      </c>
      <c r="J28" s="114">
        <f t="shared" si="1"/>
        <v>1.181</v>
      </c>
      <c r="K28" s="115">
        <v>15</v>
      </c>
      <c r="L28" s="116">
        <v>1</v>
      </c>
      <c r="M28" s="243"/>
    </row>
    <row r="29" spans="1:22" ht="34.5" customHeight="1">
      <c r="A29" s="228" t="s">
        <v>128</v>
      </c>
      <c r="B29" s="183" t="s">
        <v>31</v>
      </c>
      <c r="C29" s="185" t="s">
        <v>53</v>
      </c>
      <c r="D29" s="185" t="s">
        <v>29</v>
      </c>
      <c r="E29" s="83"/>
      <c r="F29" s="201">
        <v>64094</v>
      </c>
      <c r="G29" s="206">
        <v>68690</v>
      </c>
      <c r="H29" s="202">
        <v>69023</v>
      </c>
      <c r="I29" s="203" t="s">
        <v>74</v>
      </c>
      <c r="J29" s="193">
        <f t="shared" si="1"/>
        <v>1.0048478672295822</v>
      </c>
      <c r="K29" s="223">
        <v>16</v>
      </c>
      <c r="L29" s="239">
        <v>1</v>
      </c>
      <c r="M29" s="241">
        <v>2</v>
      </c>
    </row>
    <row r="30" spans="1:22" ht="3.75" customHeight="1">
      <c r="A30" s="228"/>
      <c r="B30" s="183"/>
      <c r="C30" s="185"/>
      <c r="D30" s="185"/>
      <c r="E30" s="83"/>
      <c r="F30" s="201"/>
      <c r="G30" s="206"/>
      <c r="H30" s="202"/>
      <c r="I30" s="203"/>
      <c r="J30" s="193"/>
      <c r="K30" s="223"/>
      <c r="L30" s="240"/>
      <c r="M30" s="242"/>
    </row>
    <row r="31" spans="1:22" ht="68.25" customHeight="1">
      <c r="A31" s="35" t="s">
        <v>129</v>
      </c>
      <c r="B31" s="183"/>
      <c r="C31" s="83" t="s">
        <v>184</v>
      </c>
      <c r="D31" s="96" t="s">
        <v>58</v>
      </c>
      <c r="E31" s="96"/>
      <c r="F31" s="97">
        <v>0.12</v>
      </c>
      <c r="G31" s="98">
        <v>0.13</v>
      </c>
      <c r="H31" s="99">
        <v>0.13</v>
      </c>
      <c r="I31" s="34" t="s">
        <v>72</v>
      </c>
      <c r="J31" s="114">
        <f t="shared" ref="J31:J41" si="2">H31/G31</f>
        <v>1</v>
      </c>
      <c r="K31" s="115">
        <v>17</v>
      </c>
      <c r="L31" s="116">
        <v>1</v>
      </c>
      <c r="M31" s="242"/>
      <c r="V31" s="14" t="s">
        <v>75</v>
      </c>
    </row>
    <row r="32" spans="1:22" ht="40.5" customHeight="1">
      <c r="A32" s="35" t="s">
        <v>130</v>
      </c>
      <c r="B32" s="183"/>
      <c r="C32" s="83" t="s">
        <v>51</v>
      </c>
      <c r="D32" s="83" t="s">
        <v>23</v>
      </c>
      <c r="E32" s="83"/>
      <c r="F32" s="84">
        <v>19815</v>
      </c>
      <c r="G32" s="16">
        <v>19420</v>
      </c>
      <c r="H32" s="85">
        <v>20107</v>
      </c>
      <c r="I32" s="86" t="s">
        <v>76</v>
      </c>
      <c r="J32" s="114">
        <f t="shared" si="2"/>
        <v>1.0353759011328527</v>
      </c>
      <c r="K32" s="115">
        <v>18</v>
      </c>
      <c r="L32" s="116">
        <v>1</v>
      </c>
      <c r="M32" s="242"/>
    </row>
    <row r="33" spans="1:15" ht="57" customHeight="1">
      <c r="A33" s="35" t="s">
        <v>131</v>
      </c>
      <c r="B33" s="183"/>
      <c r="C33" s="83" t="s">
        <v>56</v>
      </c>
      <c r="D33" s="83" t="s">
        <v>23</v>
      </c>
      <c r="E33" s="83"/>
      <c r="F33" s="84">
        <v>4776</v>
      </c>
      <c r="G33" s="16">
        <v>4603</v>
      </c>
      <c r="H33" s="85">
        <v>4908</v>
      </c>
      <c r="I33" s="86" t="s">
        <v>93</v>
      </c>
      <c r="J33" s="114">
        <f t="shared" si="2"/>
        <v>1.0662611340430155</v>
      </c>
      <c r="K33" s="115">
        <v>19</v>
      </c>
      <c r="L33" s="116">
        <v>1</v>
      </c>
      <c r="M33" s="242"/>
    </row>
    <row r="34" spans="1:15" ht="58.5" customHeight="1">
      <c r="A34" s="35" t="s">
        <v>132</v>
      </c>
      <c r="B34" s="183"/>
      <c r="C34" s="83" t="s">
        <v>57</v>
      </c>
      <c r="D34" s="83" t="s">
        <v>21</v>
      </c>
      <c r="E34" s="83"/>
      <c r="F34" s="90">
        <v>24.1</v>
      </c>
      <c r="G34" s="91">
        <v>23.7</v>
      </c>
      <c r="H34" s="92">
        <v>24.4</v>
      </c>
      <c r="I34" s="34" t="s">
        <v>86</v>
      </c>
      <c r="J34" s="114">
        <f t="shared" si="2"/>
        <v>1.0295358649789028</v>
      </c>
      <c r="K34" s="115">
        <v>20</v>
      </c>
      <c r="L34" s="116">
        <v>1</v>
      </c>
      <c r="M34" s="242"/>
    </row>
    <row r="35" spans="1:15" ht="36.75" customHeight="1">
      <c r="A35" s="35" t="s">
        <v>133</v>
      </c>
      <c r="B35" s="183"/>
      <c r="C35" s="83" t="s">
        <v>32</v>
      </c>
      <c r="D35" s="83" t="s">
        <v>23</v>
      </c>
      <c r="E35" s="83"/>
      <c r="F35" s="84">
        <v>99</v>
      </c>
      <c r="G35" s="91">
        <v>95</v>
      </c>
      <c r="H35" s="85">
        <v>113</v>
      </c>
      <c r="I35" s="34" t="s">
        <v>77</v>
      </c>
      <c r="J35" s="114">
        <f t="shared" si="2"/>
        <v>1.1894736842105262</v>
      </c>
      <c r="K35" s="115">
        <v>21</v>
      </c>
      <c r="L35" s="116">
        <v>1</v>
      </c>
      <c r="M35" s="243"/>
    </row>
    <row r="36" spans="1:15" ht="38.25" customHeight="1">
      <c r="A36" s="35" t="s">
        <v>134</v>
      </c>
      <c r="B36" s="183" t="s">
        <v>9</v>
      </c>
      <c r="C36" s="83" t="s">
        <v>33</v>
      </c>
      <c r="D36" s="83" t="s">
        <v>23</v>
      </c>
      <c r="E36" s="83"/>
      <c r="F36" s="84">
        <v>1363521</v>
      </c>
      <c r="G36" s="16">
        <v>1364000</v>
      </c>
      <c r="H36" s="85">
        <v>1458935</v>
      </c>
      <c r="I36" s="34" t="s">
        <v>94</v>
      </c>
      <c r="J36" s="114">
        <f>H36/G36</f>
        <v>1.0696004398826979</v>
      </c>
      <c r="K36" s="115">
        <v>22</v>
      </c>
      <c r="L36" s="116">
        <v>1</v>
      </c>
      <c r="M36" s="241">
        <v>3</v>
      </c>
    </row>
    <row r="37" spans="1:15" ht="40.5" customHeight="1">
      <c r="A37" s="35" t="s">
        <v>135</v>
      </c>
      <c r="B37" s="183"/>
      <c r="C37" s="83" t="s">
        <v>107</v>
      </c>
      <c r="D37" s="83" t="s">
        <v>23</v>
      </c>
      <c r="E37" s="83">
        <v>191701</v>
      </c>
      <c r="F37" s="84">
        <v>208435</v>
      </c>
      <c r="G37" s="16">
        <v>186798</v>
      </c>
      <c r="H37" s="85">
        <v>228117</v>
      </c>
      <c r="I37" s="86" t="s">
        <v>78</v>
      </c>
      <c r="J37" s="114">
        <f t="shared" si="2"/>
        <v>1.2211961584171136</v>
      </c>
      <c r="K37" s="115">
        <v>23</v>
      </c>
      <c r="L37" s="116">
        <v>1</v>
      </c>
      <c r="M37" s="242"/>
    </row>
    <row r="38" spans="1:15" s="18" customFormat="1" ht="40.5" customHeight="1">
      <c r="A38" s="21" t="s">
        <v>156</v>
      </c>
      <c r="B38" s="183"/>
      <c r="C38" s="91" t="s">
        <v>157</v>
      </c>
      <c r="D38" s="91" t="s">
        <v>23</v>
      </c>
      <c r="E38" s="91">
        <v>11223</v>
      </c>
      <c r="F38" s="16">
        <v>29024</v>
      </c>
      <c r="G38" s="16">
        <v>11223</v>
      </c>
      <c r="H38" s="85">
        <v>43749</v>
      </c>
      <c r="I38" s="86"/>
      <c r="J38" s="114">
        <f>H38/G38</f>
        <v>3.8981555733761026</v>
      </c>
      <c r="K38" s="115">
        <v>24</v>
      </c>
      <c r="L38" s="116">
        <v>1</v>
      </c>
      <c r="M38" s="242"/>
      <c r="N38" s="100"/>
      <c r="O38" s="100"/>
    </row>
    <row r="39" spans="1:15" s="18" customFormat="1" ht="95.25" customHeight="1">
      <c r="A39" s="22" t="s">
        <v>136</v>
      </c>
      <c r="B39" s="183"/>
      <c r="C39" s="91" t="s">
        <v>79</v>
      </c>
      <c r="D39" s="91" t="s">
        <v>21</v>
      </c>
      <c r="E39" s="91"/>
      <c r="F39" s="101">
        <f>F38/E38</f>
        <v>2.5861177938162703</v>
      </c>
      <c r="G39" s="94">
        <v>2</v>
      </c>
      <c r="H39" s="92">
        <f>H38/G38</f>
        <v>3.8981555733761026</v>
      </c>
      <c r="I39" s="102" t="s">
        <v>87</v>
      </c>
      <c r="J39" s="114">
        <f>H39/G39</f>
        <v>1.9490777866880513</v>
      </c>
      <c r="K39" s="115">
        <v>25</v>
      </c>
      <c r="L39" s="116">
        <v>1</v>
      </c>
      <c r="M39" s="242"/>
      <c r="N39" s="100"/>
      <c r="O39" s="100"/>
    </row>
    <row r="40" spans="1:15" ht="36" customHeight="1">
      <c r="A40" s="35" t="s">
        <v>137</v>
      </c>
      <c r="B40" s="183"/>
      <c r="C40" s="83" t="s">
        <v>34</v>
      </c>
      <c r="D40" s="83" t="s">
        <v>23</v>
      </c>
      <c r="E40" s="83"/>
      <c r="F40" s="84">
        <v>11651</v>
      </c>
      <c r="G40" s="16">
        <v>10680</v>
      </c>
      <c r="H40" s="85">
        <v>11654</v>
      </c>
      <c r="I40" s="86" t="s">
        <v>80</v>
      </c>
      <c r="J40" s="114">
        <f t="shared" si="2"/>
        <v>1.0911985018726591</v>
      </c>
      <c r="K40" s="115">
        <v>26</v>
      </c>
      <c r="L40" s="116">
        <v>1</v>
      </c>
      <c r="M40" s="243"/>
    </row>
    <row r="41" spans="1:15" ht="15" customHeight="1">
      <c r="A41" s="228" t="s">
        <v>138</v>
      </c>
      <c r="B41" s="183" t="s">
        <v>10</v>
      </c>
      <c r="C41" s="185" t="s">
        <v>35</v>
      </c>
      <c r="D41" s="185" t="s">
        <v>29</v>
      </c>
      <c r="E41" s="83"/>
      <c r="F41" s="201">
        <v>40400</v>
      </c>
      <c r="G41" s="206">
        <v>34562</v>
      </c>
      <c r="H41" s="202">
        <v>40530</v>
      </c>
      <c r="I41" s="203" t="s">
        <v>81</v>
      </c>
      <c r="J41" s="193">
        <f t="shared" si="2"/>
        <v>1.1726751924078467</v>
      </c>
      <c r="K41" s="223">
        <v>27</v>
      </c>
      <c r="L41" s="239">
        <v>1</v>
      </c>
      <c r="M41" s="241">
        <v>4</v>
      </c>
    </row>
    <row r="42" spans="1:15" ht="23.25" customHeight="1">
      <c r="A42" s="228"/>
      <c r="B42" s="183"/>
      <c r="C42" s="185"/>
      <c r="D42" s="185"/>
      <c r="E42" s="83"/>
      <c r="F42" s="201"/>
      <c r="G42" s="206"/>
      <c r="H42" s="202"/>
      <c r="I42" s="203"/>
      <c r="J42" s="193"/>
      <c r="K42" s="223"/>
      <c r="L42" s="240"/>
      <c r="M42" s="242"/>
    </row>
    <row r="43" spans="1:15" ht="56.25" customHeight="1">
      <c r="A43" s="35" t="s">
        <v>139</v>
      </c>
      <c r="B43" s="183"/>
      <c r="C43" s="83" t="s">
        <v>108</v>
      </c>
      <c r="D43" s="83" t="s">
        <v>21</v>
      </c>
      <c r="E43" s="83"/>
      <c r="F43" s="90">
        <v>22</v>
      </c>
      <c r="G43" s="91">
        <v>2.5</v>
      </c>
      <c r="H43" s="92">
        <v>20.2</v>
      </c>
      <c r="I43" s="95" t="s">
        <v>102</v>
      </c>
      <c r="J43" s="114">
        <f>H43/G43</f>
        <v>8.08</v>
      </c>
      <c r="K43" s="115">
        <v>28</v>
      </c>
      <c r="L43" s="116">
        <v>1</v>
      </c>
      <c r="M43" s="242"/>
    </row>
    <row r="44" spans="1:15" ht="39" customHeight="1">
      <c r="A44" s="35" t="s">
        <v>140</v>
      </c>
      <c r="B44" s="183"/>
      <c r="C44" s="83" t="s">
        <v>36</v>
      </c>
      <c r="D44" s="83" t="s">
        <v>23</v>
      </c>
      <c r="E44" s="83"/>
      <c r="F44" s="84">
        <v>345</v>
      </c>
      <c r="G44" s="91">
        <v>330</v>
      </c>
      <c r="H44" s="85">
        <v>365</v>
      </c>
      <c r="I44" s="86" t="s">
        <v>82</v>
      </c>
      <c r="J44" s="114">
        <f>H44/G44</f>
        <v>1.106060606060606</v>
      </c>
      <c r="K44" s="115">
        <v>29</v>
      </c>
      <c r="L44" s="116">
        <v>1</v>
      </c>
      <c r="M44" s="243"/>
    </row>
    <row r="45" spans="1:15" ht="27" customHeight="1">
      <c r="A45" s="35" t="s">
        <v>141</v>
      </c>
      <c r="B45" s="183" t="s">
        <v>11</v>
      </c>
      <c r="C45" s="83" t="s">
        <v>37</v>
      </c>
      <c r="D45" s="83" t="s">
        <v>29</v>
      </c>
      <c r="E45" s="83"/>
      <c r="F45" s="84">
        <v>8605</v>
      </c>
      <c r="G45" s="91">
        <v>8200</v>
      </c>
      <c r="H45" s="85">
        <v>8876</v>
      </c>
      <c r="I45" s="86" t="s">
        <v>95</v>
      </c>
      <c r="J45" s="114">
        <f>H45/G45</f>
        <v>1.082439024390244</v>
      </c>
      <c r="K45" s="115">
        <v>30</v>
      </c>
      <c r="L45" s="116">
        <v>1</v>
      </c>
      <c r="M45" s="241">
        <v>5</v>
      </c>
    </row>
    <row r="46" spans="1:15" ht="40.5" customHeight="1">
      <c r="A46" s="35" t="s">
        <v>142</v>
      </c>
      <c r="B46" s="183"/>
      <c r="C46" s="83" t="s">
        <v>183</v>
      </c>
      <c r="D46" s="83" t="s">
        <v>23</v>
      </c>
      <c r="E46" s="83"/>
      <c r="F46" s="84">
        <v>2019</v>
      </c>
      <c r="G46" s="91">
        <v>2025</v>
      </c>
      <c r="H46" s="85">
        <v>2056</v>
      </c>
      <c r="I46" s="34" t="s">
        <v>83</v>
      </c>
      <c r="J46" s="114">
        <f>H46/G46</f>
        <v>1.0153086419753086</v>
      </c>
      <c r="K46" s="115">
        <v>31</v>
      </c>
      <c r="L46" s="116">
        <v>1</v>
      </c>
      <c r="M46" s="242"/>
    </row>
    <row r="47" spans="1:15" ht="55.5" customHeight="1">
      <c r="A47" s="35" t="s">
        <v>143</v>
      </c>
      <c r="B47" s="183"/>
      <c r="C47" s="83" t="s">
        <v>38</v>
      </c>
      <c r="D47" s="83" t="s">
        <v>29</v>
      </c>
      <c r="E47" s="83"/>
      <c r="F47" s="84">
        <v>50</v>
      </c>
      <c r="G47" s="91">
        <v>50</v>
      </c>
      <c r="H47" s="85">
        <v>50</v>
      </c>
      <c r="I47" s="95" t="s">
        <v>185</v>
      </c>
      <c r="J47" s="114">
        <f t="shared" ref="J47:J50" si="3">H47/G47</f>
        <v>1</v>
      </c>
      <c r="K47" s="115">
        <v>32</v>
      </c>
      <c r="L47" s="116">
        <v>1</v>
      </c>
      <c r="M47" s="243"/>
    </row>
    <row r="48" spans="1:15" ht="24.75" customHeight="1">
      <c r="A48" s="35" t="s">
        <v>144</v>
      </c>
      <c r="B48" s="183" t="s">
        <v>187</v>
      </c>
      <c r="C48" s="83" t="s">
        <v>39</v>
      </c>
      <c r="D48" s="83" t="s">
        <v>23</v>
      </c>
      <c r="E48" s="83"/>
      <c r="F48" s="84">
        <v>40</v>
      </c>
      <c r="G48" s="16">
        <v>39</v>
      </c>
      <c r="H48" s="85">
        <v>39</v>
      </c>
      <c r="I48" s="95" t="s">
        <v>84</v>
      </c>
      <c r="J48" s="114">
        <f t="shared" si="3"/>
        <v>1</v>
      </c>
      <c r="K48" s="115">
        <v>33</v>
      </c>
      <c r="L48" s="116">
        <v>1</v>
      </c>
      <c r="M48" s="241">
        <v>6</v>
      </c>
    </row>
    <row r="49" spans="1:13" ht="57" customHeight="1">
      <c r="A49" s="35" t="s">
        <v>145</v>
      </c>
      <c r="B49" s="183"/>
      <c r="C49" s="83" t="s">
        <v>40</v>
      </c>
      <c r="D49" s="83" t="s">
        <v>23</v>
      </c>
      <c r="E49" s="83"/>
      <c r="F49" s="84">
        <v>66</v>
      </c>
      <c r="G49" s="91">
        <v>67</v>
      </c>
      <c r="H49" s="85">
        <v>46</v>
      </c>
      <c r="I49" s="95" t="s">
        <v>85</v>
      </c>
      <c r="J49" s="114">
        <f t="shared" si="3"/>
        <v>0.68656716417910446</v>
      </c>
      <c r="K49" s="115">
        <v>34</v>
      </c>
      <c r="L49" s="118">
        <v>0.69</v>
      </c>
      <c r="M49" s="243"/>
    </row>
    <row r="50" spans="1:13" ht="66" customHeight="1">
      <c r="A50" s="35" t="s">
        <v>146</v>
      </c>
      <c r="B50" s="36" t="s">
        <v>41</v>
      </c>
      <c r="C50" s="83" t="s">
        <v>42</v>
      </c>
      <c r="D50" s="83" t="s">
        <v>43</v>
      </c>
      <c r="E50" s="83"/>
      <c r="F50" s="84">
        <v>30</v>
      </c>
      <c r="G50" s="91">
        <v>30</v>
      </c>
      <c r="H50" s="85">
        <v>29</v>
      </c>
      <c r="I50" s="34" t="s">
        <v>72</v>
      </c>
      <c r="J50" s="114">
        <f t="shared" si="3"/>
        <v>0.96666666666666667</v>
      </c>
      <c r="K50" s="115">
        <v>35</v>
      </c>
      <c r="L50" s="117">
        <v>0.97</v>
      </c>
      <c r="M50" s="87">
        <v>7</v>
      </c>
    </row>
    <row r="51" spans="1:13" ht="43.5" hidden="1" customHeight="1">
      <c r="A51" s="35"/>
      <c r="B51" s="36" t="s">
        <v>44</v>
      </c>
      <c r="C51" s="103"/>
      <c r="D51" s="83"/>
      <c r="E51" s="83"/>
      <c r="F51" s="90"/>
      <c r="G51" s="91"/>
      <c r="H51" s="92"/>
      <c r="I51" s="34"/>
      <c r="J51" s="114"/>
      <c r="K51" s="115"/>
      <c r="L51" s="116"/>
      <c r="M51" s="87"/>
    </row>
    <row r="52" spans="1:13" ht="67.5" customHeight="1">
      <c r="A52" s="232" t="s">
        <v>147</v>
      </c>
      <c r="B52" s="36" t="s">
        <v>45</v>
      </c>
      <c r="C52" s="185" t="s">
        <v>46</v>
      </c>
      <c r="D52" s="197" t="s">
        <v>149</v>
      </c>
      <c r="E52" s="83"/>
      <c r="F52" s="187">
        <v>100</v>
      </c>
      <c r="G52" s="199">
        <v>100</v>
      </c>
      <c r="H52" s="191">
        <v>100</v>
      </c>
      <c r="I52" s="200" t="s">
        <v>97</v>
      </c>
      <c r="J52" s="181">
        <f>H52/G52</f>
        <v>1</v>
      </c>
      <c r="K52" s="143">
        <v>36</v>
      </c>
      <c r="L52" s="239">
        <v>1</v>
      </c>
      <c r="M52" s="248" t="s">
        <v>189</v>
      </c>
    </row>
    <row r="53" spans="1:13" ht="93" hidden="1" customHeight="1">
      <c r="A53" s="233"/>
      <c r="B53" s="36" t="s">
        <v>109</v>
      </c>
      <c r="C53" s="185"/>
      <c r="D53" s="198"/>
      <c r="E53" s="83"/>
      <c r="F53" s="187"/>
      <c r="G53" s="199"/>
      <c r="H53" s="191"/>
      <c r="I53" s="200"/>
      <c r="J53" s="182"/>
      <c r="K53" s="144"/>
      <c r="L53" s="240"/>
      <c r="M53" s="248"/>
    </row>
    <row r="54" spans="1:13" ht="51.75" customHeight="1">
      <c r="A54" s="228" t="s">
        <v>148</v>
      </c>
      <c r="B54" s="183" t="s">
        <v>110</v>
      </c>
      <c r="C54" s="185" t="s">
        <v>47</v>
      </c>
      <c r="D54" s="185" t="s">
        <v>21</v>
      </c>
      <c r="E54" s="197"/>
      <c r="F54" s="187">
        <v>81.3</v>
      </c>
      <c r="G54" s="189">
        <v>70.5</v>
      </c>
      <c r="H54" s="191">
        <v>74.3</v>
      </c>
      <c r="I54" s="195" t="s">
        <v>186</v>
      </c>
      <c r="J54" s="193">
        <f>H54/G54</f>
        <v>1.053900709219858</v>
      </c>
      <c r="K54" s="223">
        <v>37</v>
      </c>
      <c r="L54" s="239">
        <v>1</v>
      </c>
      <c r="M54" s="235">
        <v>10</v>
      </c>
    </row>
    <row r="55" spans="1:13" ht="6.75" customHeight="1" thickBot="1">
      <c r="A55" s="229"/>
      <c r="B55" s="184"/>
      <c r="C55" s="186"/>
      <c r="D55" s="186"/>
      <c r="E55" s="205"/>
      <c r="F55" s="188"/>
      <c r="G55" s="190"/>
      <c r="H55" s="192"/>
      <c r="I55" s="196"/>
      <c r="J55" s="194"/>
      <c r="K55" s="224"/>
      <c r="L55" s="244"/>
      <c r="M55" s="236"/>
    </row>
    <row r="56" spans="1:13" s="38" customFormat="1" ht="26.25" customHeight="1" thickBot="1">
      <c r="A56" s="177" t="s">
        <v>179</v>
      </c>
      <c r="B56" s="178"/>
      <c r="C56" s="178"/>
      <c r="D56" s="178"/>
      <c r="E56" s="178"/>
      <c r="F56" s="178"/>
      <c r="G56" s="178"/>
      <c r="H56" s="180" t="s">
        <v>192</v>
      </c>
      <c r="I56" s="179"/>
      <c r="K56" s="176"/>
      <c r="L56" s="37"/>
      <c r="M56" s="37"/>
    </row>
    <row r="57" spans="1:13" s="42" customFormat="1" ht="22.5" customHeight="1">
      <c r="A57" s="39"/>
      <c r="B57" s="40"/>
      <c r="C57" s="41"/>
      <c r="D57" s="41"/>
      <c r="F57" s="43"/>
      <c r="I57" s="44"/>
      <c r="J57" s="164"/>
      <c r="K57" s="173">
        <f>K54</f>
        <v>37</v>
      </c>
      <c r="L57" s="45">
        <f>SUM(L12:L54)</f>
        <v>36.659999999999997</v>
      </c>
      <c r="M57" s="42">
        <v>37</v>
      </c>
    </row>
    <row r="58" spans="1:13" s="48" customFormat="1">
      <c r="A58" s="46"/>
      <c r="B58" s="47" t="s">
        <v>60</v>
      </c>
      <c r="D58" s="140"/>
      <c r="E58" s="49"/>
      <c r="F58" s="49"/>
      <c r="G58" s="49"/>
      <c r="I58" s="50"/>
      <c r="J58" s="165"/>
      <c r="L58" s="51"/>
    </row>
    <row r="59" spans="1:13" s="48" customFormat="1" hidden="1">
      <c r="A59" s="46"/>
      <c r="B59" s="47"/>
      <c r="D59" s="140"/>
      <c r="E59" s="49"/>
      <c r="F59" s="49"/>
      <c r="G59" s="49"/>
      <c r="I59" s="50"/>
      <c r="J59" s="165"/>
      <c r="K59" s="52" t="s">
        <v>178</v>
      </c>
      <c r="L59" s="53">
        <f>L57/K57</f>
        <v>0.99081081081081068</v>
      </c>
      <c r="M59" s="52" t="s">
        <v>178</v>
      </c>
    </row>
    <row r="60" spans="1:13" s="48" customFormat="1" hidden="1">
      <c r="A60" s="46"/>
      <c r="B60" s="47"/>
      <c r="D60" s="140"/>
      <c r="E60" s="49"/>
      <c r="F60" s="49"/>
      <c r="G60" s="49"/>
      <c r="H60" s="54" t="s">
        <v>174</v>
      </c>
      <c r="I60" s="55"/>
      <c r="J60" s="166"/>
      <c r="K60" s="54">
        <v>35</v>
      </c>
      <c r="L60" s="51"/>
      <c r="M60" s="54">
        <v>35</v>
      </c>
    </row>
    <row r="61" spans="1:13" s="48" customFormat="1" hidden="1">
      <c r="A61" s="46"/>
      <c r="B61" s="47"/>
      <c r="D61" s="140"/>
      <c r="E61" s="49"/>
      <c r="F61" s="49"/>
      <c r="G61" s="49"/>
      <c r="H61" s="54"/>
      <c r="I61" s="55"/>
      <c r="J61" s="166"/>
      <c r="K61" s="54"/>
      <c r="L61" s="51"/>
      <c r="M61" s="54"/>
    </row>
    <row r="62" spans="1:13" s="48" customFormat="1" hidden="1">
      <c r="A62" s="46"/>
      <c r="B62" s="47"/>
      <c r="D62" s="140"/>
      <c r="E62" s="49"/>
      <c r="F62" s="49"/>
      <c r="G62" s="49"/>
      <c r="H62" s="54" t="s">
        <v>175</v>
      </c>
      <c r="I62" s="55"/>
      <c r="J62" s="166"/>
      <c r="K62" s="54">
        <v>2</v>
      </c>
      <c r="L62" s="51"/>
      <c r="M62" s="54">
        <v>2</v>
      </c>
    </row>
    <row r="63" spans="1:13" s="48" customFormat="1">
      <c r="A63" s="46"/>
      <c r="B63" s="47"/>
      <c r="D63" s="140"/>
      <c r="E63" s="49"/>
      <c r="F63" s="49"/>
      <c r="G63" s="49"/>
      <c r="I63" s="50"/>
      <c r="J63" s="165"/>
      <c r="L63" s="51"/>
    </row>
    <row r="64" spans="1:13" s="48" customFormat="1">
      <c r="A64" s="47" t="s">
        <v>60</v>
      </c>
      <c r="C64" s="49"/>
      <c r="D64" s="140"/>
      <c r="E64" s="49"/>
      <c r="F64" s="49"/>
      <c r="J64" s="165"/>
      <c r="L64" s="51"/>
    </row>
    <row r="65" spans="1:15" s="9" customFormat="1">
      <c r="A65" s="8"/>
      <c r="C65" s="65"/>
      <c r="D65" s="141"/>
      <c r="E65" s="65"/>
      <c r="F65" s="65"/>
      <c r="G65" s="48"/>
      <c r="H65" s="48"/>
      <c r="I65" s="48"/>
      <c r="J65" s="165"/>
      <c r="K65" s="48"/>
      <c r="L65" s="51"/>
      <c r="M65" s="48"/>
      <c r="N65" s="48"/>
      <c r="O65" s="48"/>
    </row>
    <row r="66" spans="1:15" s="9" customFormat="1">
      <c r="A66" s="7" t="s">
        <v>61</v>
      </c>
      <c r="C66" s="49"/>
      <c r="D66" s="76"/>
      <c r="E66" s="48"/>
      <c r="F66" s="48"/>
      <c r="G66" s="48"/>
      <c r="H66" s="48"/>
      <c r="I66" s="48"/>
      <c r="J66" s="165"/>
      <c r="K66" s="48"/>
      <c r="L66" s="48"/>
      <c r="M66" s="48"/>
      <c r="N66" s="48"/>
      <c r="O66" s="48"/>
    </row>
    <row r="67" spans="1:15" s="9" customFormat="1">
      <c r="A67" s="8" t="s">
        <v>62</v>
      </c>
      <c r="C67" s="65"/>
      <c r="D67" s="142"/>
      <c r="E67" s="66"/>
      <c r="F67" s="65"/>
      <c r="G67" s="204" t="s">
        <v>59</v>
      </c>
      <c r="H67" s="204"/>
      <c r="I67" s="48"/>
      <c r="J67" s="165"/>
      <c r="K67" s="104" t="s">
        <v>59</v>
      </c>
      <c r="L67" s="51"/>
      <c r="M67" s="104" t="s">
        <v>59</v>
      </c>
      <c r="N67" s="48"/>
      <c r="O67" s="48"/>
    </row>
    <row r="68" spans="1:15" s="9" customFormat="1" ht="18.75" customHeight="1">
      <c r="A68" s="17"/>
      <c r="C68" s="48"/>
      <c r="D68" s="141"/>
      <c r="E68" s="65"/>
      <c r="F68" s="65"/>
      <c r="G68" s="65"/>
      <c r="H68" s="48"/>
      <c r="I68" s="50"/>
      <c r="J68" s="165"/>
      <c r="K68" s="48"/>
      <c r="L68" s="51"/>
      <c r="M68" s="48"/>
      <c r="N68" s="48"/>
      <c r="O68" s="48"/>
    </row>
    <row r="69" spans="1:15" s="9" customFormat="1">
      <c r="A69" s="17"/>
      <c r="C69" s="48"/>
      <c r="D69" s="76"/>
      <c r="E69" s="48"/>
      <c r="F69" s="48"/>
      <c r="G69" s="105"/>
      <c r="H69" s="48"/>
      <c r="I69" s="50"/>
      <c r="J69" s="165"/>
      <c r="K69" s="48"/>
      <c r="L69" s="51"/>
      <c r="M69" s="48"/>
      <c r="N69" s="48"/>
      <c r="O69" s="48"/>
    </row>
    <row r="70" spans="1:15" s="31" customFormat="1" hidden="1">
      <c r="A70" s="30"/>
      <c r="C70" s="106" t="s">
        <v>194</v>
      </c>
      <c r="D70" s="76"/>
      <c r="E70" s="48"/>
      <c r="F70" s="48"/>
      <c r="G70" s="105"/>
      <c r="H70" s="48"/>
      <c r="I70" s="50"/>
      <c r="J70" s="165"/>
      <c r="K70" s="48"/>
      <c r="L70" s="51"/>
      <c r="M70" s="48"/>
      <c r="N70" s="48"/>
      <c r="O70" s="48"/>
    </row>
    <row r="71" spans="1:15" s="31" customFormat="1" hidden="1">
      <c r="A71" s="30"/>
      <c r="C71" s="107"/>
      <c r="D71" s="76"/>
      <c r="E71" s="48"/>
      <c r="F71" s="48"/>
      <c r="G71" s="105"/>
      <c r="H71" s="48"/>
      <c r="I71" s="50"/>
      <c r="J71" s="165"/>
      <c r="K71" s="48"/>
      <c r="L71" s="51"/>
      <c r="M71" s="48"/>
      <c r="N71" s="48"/>
      <c r="O71" s="48"/>
    </row>
    <row r="72" spans="1:15" s="31" customFormat="1" ht="15" hidden="1" customHeight="1">
      <c r="A72" s="30"/>
      <c r="C72" s="106"/>
      <c r="D72" s="141"/>
      <c r="E72" s="65"/>
      <c r="F72" s="65"/>
      <c r="G72" s="65"/>
      <c r="H72" s="48"/>
      <c r="I72" s="50"/>
      <c r="J72" s="165"/>
      <c r="K72" s="48"/>
      <c r="L72" s="51"/>
      <c r="M72" s="48"/>
      <c r="N72" s="48"/>
      <c r="O72" s="48"/>
    </row>
    <row r="73" spans="1:15" s="31" customFormat="1" ht="15" hidden="1" customHeight="1">
      <c r="A73" s="30"/>
      <c r="C73" s="106"/>
      <c r="D73" s="141"/>
      <c r="E73" s="65"/>
      <c r="F73" s="65"/>
      <c r="G73" s="65"/>
      <c r="H73" s="48"/>
      <c r="I73" s="50"/>
      <c r="J73" s="165"/>
      <c r="K73" s="48"/>
      <c r="L73" s="51"/>
      <c r="M73" s="48"/>
      <c r="N73" s="48"/>
      <c r="O73" s="48"/>
    </row>
    <row r="74" spans="1:15" s="31" customFormat="1" hidden="1">
      <c r="A74" s="30"/>
      <c r="C74" s="106" t="s">
        <v>173</v>
      </c>
      <c r="D74" s="141"/>
      <c r="E74" s="65"/>
      <c r="F74" s="65"/>
      <c r="G74" s="65"/>
      <c r="H74" s="48"/>
      <c r="I74" s="50"/>
      <c r="J74" s="165"/>
      <c r="K74" s="48"/>
      <c r="L74" s="51"/>
      <c r="M74" s="48"/>
      <c r="N74" s="48"/>
      <c r="O74" s="48"/>
    </row>
    <row r="75" spans="1:15" s="31" customFormat="1" hidden="1">
      <c r="A75" s="30"/>
      <c r="B75" s="31" t="s">
        <v>66</v>
      </c>
      <c r="C75" s="106"/>
      <c r="D75" s="141"/>
      <c r="E75" s="65"/>
      <c r="F75" s="65"/>
      <c r="G75" s="65"/>
      <c r="H75" s="48"/>
      <c r="I75" s="50"/>
      <c r="J75" s="165"/>
      <c r="K75" s="48"/>
      <c r="L75" s="51"/>
      <c r="M75" s="48"/>
      <c r="N75" s="48"/>
      <c r="O75" s="48"/>
    </row>
    <row r="76" spans="1:15" s="31" customFormat="1" hidden="1">
      <c r="A76" s="30"/>
      <c r="B76" s="31" t="s">
        <v>67</v>
      </c>
      <c r="C76" s="108" t="s">
        <v>182</v>
      </c>
      <c r="D76" s="141"/>
      <c r="E76" s="65"/>
      <c r="F76" s="65"/>
      <c r="G76" s="65"/>
      <c r="H76" s="48"/>
      <c r="I76" s="50"/>
      <c r="J76" s="165"/>
      <c r="K76" s="48"/>
      <c r="L76" s="51"/>
      <c r="M76" s="48"/>
      <c r="N76" s="48"/>
      <c r="O76" s="48"/>
    </row>
    <row r="77" spans="1:15" s="33" customFormat="1" hidden="1">
      <c r="A77" s="30"/>
      <c r="B77" s="32"/>
      <c r="C77" s="109"/>
      <c r="D77" s="39"/>
      <c r="E77" s="170"/>
      <c r="F77" s="171"/>
      <c r="G77" s="38"/>
      <c r="H77" s="111"/>
      <c r="I77" s="112"/>
      <c r="J77" s="167"/>
      <c r="K77" s="111"/>
      <c r="L77" s="113"/>
      <c r="M77" s="111"/>
      <c r="N77" s="38"/>
      <c r="O77" s="38"/>
    </row>
    <row r="78" spans="1:15" s="33" customFormat="1" hidden="1">
      <c r="A78" s="30"/>
      <c r="B78" s="32"/>
      <c r="C78" s="169" t="s">
        <v>190</v>
      </c>
      <c r="D78" s="39" t="s">
        <v>191</v>
      </c>
      <c r="E78" s="170"/>
      <c r="F78" s="172">
        <f>0.99*0.95</f>
        <v>0.9405</v>
      </c>
      <c r="G78" s="38"/>
      <c r="H78" s="111"/>
      <c r="I78" s="112"/>
      <c r="J78" s="167"/>
      <c r="K78" s="111"/>
      <c r="L78" s="113"/>
      <c r="M78" s="111"/>
      <c r="N78" s="38"/>
      <c r="O78" s="38"/>
    </row>
    <row r="79" spans="1:15" s="33" customFormat="1" hidden="1">
      <c r="A79" s="30"/>
      <c r="B79" s="32"/>
      <c r="C79" s="175" t="s">
        <v>195</v>
      </c>
      <c r="D79" s="109"/>
      <c r="E79" s="38"/>
      <c r="F79" s="110"/>
      <c r="G79" s="38"/>
      <c r="H79" s="111"/>
      <c r="I79" s="112"/>
      <c r="J79" s="168"/>
      <c r="K79" s="111"/>
      <c r="L79" s="113"/>
      <c r="M79" s="111"/>
      <c r="N79" s="38"/>
      <c r="O79" s="38"/>
    </row>
    <row r="80" spans="1:15" hidden="1"/>
  </sheetData>
  <mergeCells count="83">
    <mergeCell ref="M54:M55"/>
    <mergeCell ref="L8:L10"/>
    <mergeCell ref="L21:L22"/>
    <mergeCell ref="L29:L30"/>
    <mergeCell ref="M21:M28"/>
    <mergeCell ref="M29:M35"/>
    <mergeCell ref="M36:M40"/>
    <mergeCell ref="L41:L42"/>
    <mergeCell ref="M41:M44"/>
    <mergeCell ref="M45:M47"/>
    <mergeCell ref="M48:M49"/>
    <mergeCell ref="L52:L53"/>
    <mergeCell ref="L54:L55"/>
    <mergeCell ref="M8:M10"/>
    <mergeCell ref="M52:M53"/>
    <mergeCell ref="A54:A55"/>
    <mergeCell ref="A8:A10"/>
    <mergeCell ref="A21:A22"/>
    <mergeCell ref="A29:A30"/>
    <mergeCell ref="A41:A42"/>
    <mergeCell ref="A52:A53"/>
    <mergeCell ref="K54:K55"/>
    <mergeCell ref="K8:K10"/>
    <mergeCell ref="K21:K22"/>
    <mergeCell ref="K29:K30"/>
    <mergeCell ref="K41:K42"/>
    <mergeCell ref="C21:C22"/>
    <mergeCell ref="D21:D22"/>
    <mergeCell ref="F21:F22"/>
    <mergeCell ref="B6:J6"/>
    <mergeCell ref="I8:I10"/>
    <mergeCell ref="B8:B10"/>
    <mergeCell ref="J8:J10"/>
    <mergeCell ref="F9:F10"/>
    <mergeCell ref="F8:H8"/>
    <mergeCell ref="B21:B28"/>
    <mergeCell ref="B3:J3"/>
    <mergeCell ref="B4:J4"/>
    <mergeCell ref="B5:J5"/>
    <mergeCell ref="G9:H9"/>
    <mergeCell ref="B13:B20"/>
    <mergeCell ref="C8:C10"/>
    <mergeCell ref="D8:D10"/>
    <mergeCell ref="J41:J42"/>
    <mergeCell ref="J21:J22"/>
    <mergeCell ref="G21:G22"/>
    <mergeCell ref="H21:H22"/>
    <mergeCell ref="I21:I22"/>
    <mergeCell ref="G29:G30"/>
    <mergeCell ref="I29:I30"/>
    <mergeCell ref="J29:J30"/>
    <mergeCell ref="G41:G42"/>
    <mergeCell ref="H29:H30"/>
    <mergeCell ref="F41:F42"/>
    <mergeCell ref="H41:H42"/>
    <mergeCell ref="I41:I42"/>
    <mergeCell ref="G67:H67"/>
    <mergeCell ref="B29:B35"/>
    <mergeCell ref="C29:C30"/>
    <mergeCell ref="D29:D30"/>
    <mergeCell ref="F29:F30"/>
    <mergeCell ref="B48:B49"/>
    <mergeCell ref="B45:B47"/>
    <mergeCell ref="B36:B40"/>
    <mergeCell ref="B41:B44"/>
    <mergeCell ref="C41:C42"/>
    <mergeCell ref="D41:D42"/>
    <mergeCell ref="E54:E55"/>
    <mergeCell ref="J52:J53"/>
    <mergeCell ref="B54:B55"/>
    <mergeCell ref="C54:C55"/>
    <mergeCell ref="D54:D55"/>
    <mergeCell ref="F54:F55"/>
    <mergeCell ref="G54:G55"/>
    <mergeCell ref="H54:H55"/>
    <mergeCell ref="J54:J55"/>
    <mergeCell ref="I54:I55"/>
    <mergeCell ref="C52:C53"/>
    <mergeCell ref="D52:D53"/>
    <mergeCell ref="F52:F53"/>
    <mergeCell ref="G52:G53"/>
    <mergeCell ref="H52:H53"/>
    <mergeCell ref="I52:I53"/>
  </mergeCells>
  <pageMargins left="0.78740157480314965" right="0.39370078740157483" top="0.39370078740157483" bottom="0.39370078740157483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topLeftCell="A21" zoomScale="80" zoomScaleNormal="100" zoomScaleSheetLayoutView="80" workbookViewId="0">
      <selection activeCell="H102" sqref="H102"/>
    </sheetView>
  </sheetViews>
  <sheetFormatPr defaultRowHeight="18.75"/>
  <cols>
    <col min="1" max="1" width="43" style="2" customWidth="1"/>
    <col min="2" max="2" width="36.85546875" customWidth="1"/>
    <col min="3" max="3" width="12" customWidth="1"/>
    <col min="4" max="4" width="14.85546875" bestFit="1" customWidth="1"/>
    <col min="5" max="5" width="13" style="147" hidden="1" customWidth="1"/>
  </cols>
  <sheetData>
    <row r="1" spans="1:5">
      <c r="C1" s="267" t="s">
        <v>100</v>
      </c>
      <c r="D1" s="267"/>
      <c r="E1" s="145"/>
    </row>
    <row r="2" spans="1:5">
      <c r="B2" s="13"/>
      <c r="C2" s="13"/>
      <c r="D2" s="13"/>
      <c r="E2" s="146"/>
    </row>
    <row r="3" spans="1:5" ht="21" customHeight="1">
      <c r="A3" s="266" t="s">
        <v>166</v>
      </c>
      <c r="B3" s="266"/>
      <c r="C3" s="266"/>
      <c r="D3" s="266"/>
      <c r="E3" s="266"/>
    </row>
    <row r="4" spans="1:5" ht="21" customHeight="1">
      <c r="A4" s="266" t="s">
        <v>68</v>
      </c>
      <c r="B4" s="266"/>
      <c r="C4" s="266"/>
      <c r="D4" s="266"/>
      <c r="E4" s="266"/>
    </row>
    <row r="5" spans="1:5" ht="19.5" customHeight="1">
      <c r="A5" s="266" t="s">
        <v>103</v>
      </c>
      <c r="B5" s="266"/>
      <c r="C5" s="266"/>
      <c r="D5" s="266"/>
      <c r="E5" s="266"/>
    </row>
    <row r="6" spans="1:5" ht="15" customHeight="1" thickBot="1">
      <c r="A6" s="1"/>
    </row>
    <row r="7" spans="1:5" s="3" customFormat="1" ht="41.25" customHeight="1">
      <c r="A7" s="259" t="s">
        <v>0</v>
      </c>
      <c r="B7" s="255" t="s">
        <v>1</v>
      </c>
      <c r="C7" s="255" t="s">
        <v>164</v>
      </c>
      <c r="D7" s="255"/>
      <c r="E7" s="252" t="s">
        <v>170</v>
      </c>
    </row>
    <row r="8" spans="1:5" s="3" customFormat="1" ht="14.25" customHeight="1">
      <c r="A8" s="260"/>
      <c r="B8" s="256"/>
      <c r="C8" s="256"/>
      <c r="D8" s="256"/>
      <c r="E8" s="253"/>
    </row>
    <row r="9" spans="1:5" s="3" customFormat="1" ht="115.5" customHeight="1" thickBot="1">
      <c r="A9" s="261"/>
      <c r="B9" s="257"/>
      <c r="C9" s="25" t="s">
        <v>150</v>
      </c>
      <c r="D9" s="25" t="s">
        <v>165</v>
      </c>
      <c r="E9" s="254"/>
    </row>
    <row r="10" spans="1:5" s="2" customFormat="1" ht="19.5" thickBot="1">
      <c r="A10" s="28">
        <v>1</v>
      </c>
      <c r="B10" s="29">
        <v>2</v>
      </c>
      <c r="C10" s="29">
        <v>3</v>
      </c>
      <c r="D10" s="29">
        <v>4</v>
      </c>
      <c r="E10" s="148">
        <v>5</v>
      </c>
    </row>
    <row r="11" spans="1:5">
      <c r="A11" s="262" t="s">
        <v>2</v>
      </c>
      <c r="B11" s="26" t="s">
        <v>3</v>
      </c>
      <c r="C11" s="27">
        <v>530638.30000000005</v>
      </c>
      <c r="D11" s="27">
        <v>504604.8</v>
      </c>
      <c r="E11" s="149">
        <f>D11/C11</f>
        <v>0.95093927445493465</v>
      </c>
    </row>
    <row r="12" spans="1:5">
      <c r="A12" s="258"/>
      <c r="B12" s="24" t="s">
        <v>151</v>
      </c>
      <c r="C12" s="23">
        <v>509176.6</v>
      </c>
      <c r="D12" s="23">
        <v>484047</v>
      </c>
      <c r="E12" s="150">
        <f>D12/C12</f>
        <v>0.95064659295026521</v>
      </c>
    </row>
    <row r="13" spans="1:5" ht="38.25" customHeight="1">
      <c r="A13" s="258"/>
      <c r="B13" s="24" t="s">
        <v>152</v>
      </c>
      <c r="C13" s="23">
        <v>21461.7</v>
      </c>
      <c r="D13" s="23">
        <v>20557.8</v>
      </c>
      <c r="E13" s="151">
        <f>D13/C13</f>
        <v>0.95788311270775373</v>
      </c>
    </row>
    <row r="14" spans="1:5" ht="21.75" customHeight="1">
      <c r="A14" s="258"/>
      <c r="B14" s="24" t="s">
        <v>153</v>
      </c>
      <c r="C14" s="23">
        <v>127</v>
      </c>
      <c r="D14" s="23">
        <v>127</v>
      </c>
      <c r="E14" s="151">
        <f>D14/C14</f>
        <v>1</v>
      </c>
    </row>
    <row r="15" spans="1:5">
      <c r="A15" s="258"/>
      <c r="B15" s="24" t="s">
        <v>154</v>
      </c>
      <c r="C15" s="23">
        <v>21334.7</v>
      </c>
      <c r="D15" s="23">
        <v>20430.8</v>
      </c>
      <c r="E15" s="150">
        <f>D15/C15</f>
        <v>0.95763240167426766</v>
      </c>
    </row>
    <row r="16" spans="1:5" ht="39" hidden="1" customHeight="1" thickBot="1">
      <c r="A16" s="258"/>
      <c r="B16" s="24" t="s">
        <v>7</v>
      </c>
      <c r="C16" s="23"/>
      <c r="D16" s="23"/>
      <c r="E16" s="150"/>
    </row>
    <row r="17" spans="1:5" ht="22.5" customHeight="1">
      <c r="A17" s="258" t="s">
        <v>16</v>
      </c>
      <c r="B17" s="24" t="s">
        <v>3</v>
      </c>
      <c r="C17" s="23">
        <v>511196.6</v>
      </c>
      <c r="D17" s="23">
        <v>486067</v>
      </c>
      <c r="E17" s="150">
        <f>D17/C17</f>
        <v>0.95084161357880714</v>
      </c>
    </row>
    <row r="18" spans="1:5" ht="23.25" customHeight="1">
      <c r="A18" s="258"/>
      <c r="B18" s="24" t="s">
        <v>151</v>
      </c>
      <c r="C18" s="23">
        <v>509176.6</v>
      </c>
      <c r="D18" s="23">
        <v>484047</v>
      </c>
      <c r="E18" s="150">
        <f>D18/C18</f>
        <v>0.95064659295026521</v>
      </c>
    </row>
    <row r="19" spans="1:5" ht="34.5" customHeight="1">
      <c r="A19" s="258"/>
      <c r="B19" s="24" t="s">
        <v>152</v>
      </c>
      <c r="C19" s="23">
        <v>2020</v>
      </c>
      <c r="D19" s="23">
        <v>2020</v>
      </c>
      <c r="E19" s="151">
        <f>D19/C19</f>
        <v>1</v>
      </c>
    </row>
    <row r="20" spans="1:5" ht="22.5" customHeight="1">
      <c r="A20" s="258"/>
      <c r="B20" s="24" t="s">
        <v>153</v>
      </c>
      <c r="C20" s="23">
        <v>127</v>
      </c>
      <c r="D20" s="23">
        <v>127</v>
      </c>
      <c r="E20" s="150">
        <f>D20/C20</f>
        <v>1</v>
      </c>
    </row>
    <row r="21" spans="1:5">
      <c r="A21" s="258"/>
      <c r="B21" s="24" t="s">
        <v>154</v>
      </c>
      <c r="C21" s="23">
        <v>1893</v>
      </c>
      <c r="D21" s="23">
        <v>1893</v>
      </c>
      <c r="E21" s="150">
        <f>D21/C21</f>
        <v>1</v>
      </c>
    </row>
    <row r="22" spans="1:5" ht="39" hidden="1" customHeight="1" thickBot="1">
      <c r="A22" s="258"/>
      <c r="B22" s="24" t="s">
        <v>7</v>
      </c>
      <c r="C22" s="23"/>
      <c r="D22" s="23"/>
      <c r="E22" s="152"/>
    </row>
    <row r="23" spans="1:5" ht="19.5" customHeight="1">
      <c r="A23" s="250" t="s">
        <v>158</v>
      </c>
      <c r="B23" s="24" t="s">
        <v>3</v>
      </c>
      <c r="C23" s="23">
        <v>129237.5</v>
      </c>
      <c r="D23" s="23">
        <f>D24+D25</f>
        <v>124011.8</v>
      </c>
      <c r="E23" s="150">
        <f>D23/C23</f>
        <v>0.9595651416964891</v>
      </c>
    </row>
    <row r="24" spans="1:5">
      <c r="A24" s="250"/>
      <c r="B24" s="24" t="s">
        <v>151</v>
      </c>
      <c r="C24" s="23">
        <v>128089.5</v>
      </c>
      <c r="D24" s="23">
        <v>122863.8</v>
      </c>
      <c r="E24" s="150">
        <f>D24/C24</f>
        <v>0.95920274495567559</v>
      </c>
    </row>
    <row r="25" spans="1:5" ht="36" customHeight="1">
      <c r="A25" s="250"/>
      <c r="B25" s="24" t="s">
        <v>152</v>
      </c>
      <c r="C25" s="23">
        <v>1148</v>
      </c>
      <c r="D25" s="23">
        <v>1148</v>
      </c>
      <c r="E25" s="151">
        <f>D25/C25</f>
        <v>1</v>
      </c>
    </row>
    <row r="26" spans="1:5" ht="20.25" hidden="1" customHeight="1">
      <c r="A26" s="250"/>
      <c r="B26" s="24" t="s">
        <v>5</v>
      </c>
      <c r="C26" s="23"/>
      <c r="D26" s="23"/>
      <c r="E26" s="150"/>
    </row>
    <row r="27" spans="1:5">
      <c r="A27" s="250"/>
      <c r="B27" s="24" t="s">
        <v>154</v>
      </c>
      <c r="C27" s="23">
        <v>1148</v>
      </c>
      <c r="D27" s="23">
        <v>1148</v>
      </c>
      <c r="E27" s="150">
        <f>D27/C27</f>
        <v>1</v>
      </c>
    </row>
    <row r="28" spans="1:5" ht="36" hidden="1" customHeight="1" thickBot="1">
      <c r="A28" s="250"/>
      <c r="B28" s="24" t="s">
        <v>7</v>
      </c>
      <c r="C28" s="23"/>
      <c r="D28" s="23"/>
      <c r="E28" s="150"/>
    </row>
    <row r="29" spans="1:5" ht="30.75" customHeight="1">
      <c r="A29" s="250" t="s">
        <v>8</v>
      </c>
      <c r="B29" s="24" t="s">
        <v>3</v>
      </c>
      <c r="C29" s="23">
        <v>13491.9</v>
      </c>
      <c r="D29" s="23">
        <v>13001.5</v>
      </c>
      <c r="E29" s="150">
        <f t="shared" ref="E29:E30" si="0">D29/C29</f>
        <v>0.96365226543333415</v>
      </c>
    </row>
    <row r="30" spans="1:5" ht="26.25" customHeight="1">
      <c r="A30" s="250"/>
      <c r="B30" s="24" t="s">
        <v>151</v>
      </c>
      <c r="C30" s="23">
        <v>13491.9</v>
      </c>
      <c r="D30" s="23">
        <v>13001.5</v>
      </c>
      <c r="E30" s="150">
        <f t="shared" si="0"/>
        <v>0.96365226543333415</v>
      </c>
    </row>
    <row r="31" spans="1:5" ht="36" hidden="1" customHeight="1">
      <c r="A31" s="250"/>
      <c r="B31" s="24" t="s">
        <v>4</v>
      </c>
      <c r="C31" s="23"/>
      <c r="D31" s="23"/>
      <c r="E31" s="150"/>
    </row>
    <row r="32" spans="1:5" ht="20.25" hidden="1" customHeight="1">
      <c r="A32" s="250"/>
      <c r="B32" s="24" t="s">
        <v>5</v>
      </c>
      <c r="C32" s="23"/>
      <c r="D32" s="23"/>
      <c r="E32" s="150"/>
    </row>
    <row r="33" spans="1:5" hidden="1">
      <c r="A33" s="250"/>
      <c r="B33" s="24" t="s">
        <v>6</v>
      </c>
      <c r="C33" s="23"/>
      <c r="D33" s="23"/>
      <c r="E33" s="150"/>
    </row>
    <row r="34" spans="1:5" ht="36" hidden="1" customHeight="1" thickBot="1">
      <c r="A34" s="250"/>
      <c r="B34" s="24" t="s">
        <v>7</v>
      </c>
      <c r="C34" s="23"/>
      <c r="D34" s="23"/>
      <c r="E34" s="150"/>
    </row>
    <row r="35" spans="1:5" ht="36.75" customHeight="1">
      <c r="A35" s="250" t="s">
        <v>9</v>
      </c>
      <c r="B35" s="24" t="s">
        <v>3</v>
      </c>
      <c r="C35" s="23">
        <v>89131.3</v>
      </c>
      <c r="D35" s="23">
        <v>84391.6</v>
      </c>
      <c r="E35" s="150">
        <f t="shared" ref="E35:E36" si="1">D35/C35</f>
        <v>0.94682339425095341</v>
      </c>
    </row>
    <row r="36" spans="1:5" ht="37.5" customHeight="1">
      <c r="A36" s="250"/>
      <c r="B36" s="24" t="s">
        <v>151</v>
      </c>
      <c r="C36" s="23">
        <v>89131.3</v>
      </c>
      <c r="D36" s="23">
        <v>84391.6</v>
      </c>
      <c r="E36" s="150">
        <f t="shared" si="1"/>
        <v>0.94682339425095341</v>
      </c>
    </row>
    <row r="37" spans="1:5" ht="34.5" hidden="1" customHeight="1">
      <c r="A37" s="250"/>
      <c r="B37" s="24" t="s">
        <v>4</v>
      </c>
      <c r="C37" s="23"/>
      <c r="D37" s="23"/>
      <c r="E37" s="150"/>
    </row>
    <row r="38" spans="1:5" ht="19.5" hidden="1" customHeight="1">
      <c r="A38" s="250"/>
      <c r="B38" s="24" t="s">
        <v>5</v>
      </c>
      <c r="C38" s="23"/>
      <c r="D38" s="23"/>
      <c r="E38" s="150"/>
    </row>
    <row r="39" spans="1:5" hidden="1">
      <c r="A39" s="250"/>
      <c r="B39" s="24" t="s">
        <v>6</v>
      </c>
      <c r="C39" s="23"/>
      <c r="D39" s="23"/>
      <c r="E39" s="150"/>
    </row>
    <row r="40" spans="1:5" ht="39" hidden="1" customHeight="1" thickBot="1">
      <c r="A40" s="250"/>
      <c r="B40" s="24" t="s">
        <v>7</v>
      </c>
      <c r="C40" s="23"/>
      <c r="D40" s="23"/>
      <c r="E40" s="150"/>
    </row>
    <row r="41" spans="1:5" ht="29.25" customHeight="1">
      <c r="A41" s="250" t="s">
        <v>10</v>
      </c>
      <c r="B41" s="24" t="s">
        <v>3</v>
      </c>
      <c r="C41" s="23">
        <v>21152.2</v>
      </c>
      <c r="D41" s="23">
        <v>20149.8</v>
      </c>
      <c r="E41" s="150">
        <f t="shared" ref="E41:E42" si="2">D41/C41</f>
        <v>0.95261013038832831</v>
      </c>
    </row>
    <row r="42" spans="1:5" ht="27.75" customHeight="1">
      <c r="A42" s="250"/>
      <c r="B42" s="24" t="s">
        <v>151</v>
      </c>
      <c r="C42" s="23">
        <v>21152.2</v>
      </c>
      <c r="D42" s="23">
        <v>20149.8</v>
      </c>
      <c r="E42" s="150">
        <f t="shared" si="2"/>
        <v>0.95261013038832831</v>
      </c>
    </row>
    <row r="43" spans="1:5" ht="34.5" hidden="1" customHeight="1">
      <c r="A43" s="250"/>
      <c r="B43" s="24" t="s">
        <v>4</v>
      </c>
      <c r="C43" s="23"/>
      <c r="D43" s="23"/>
      <c r="E43" s="150"/>
    </row>
    <row r="44" spans="1:5" ht="20.25" hidden="1" customHeight="1">
      <c r="A44" s="250"/>
      <c r="B44" s="24" t="s">
        <v>5</v>
      </c>
      <c r="C44" s="23"/>
      <c r="D44" s="23"/>
      <c r="E44" s="150"/>
    </row>
    <row r="45" spans="1:5" hidden="1">
      <c r="A45" s="250"/>
      <c r="B45" s="24" t="s">
        <v>6</v>
      </c>
      <c r="C45" s="23"/>
      <c r="D45" s="23"/>
      <c r="E45" s="150"/>
    </row>
    <row r="46" spans="1:5" ht="38.25" hidden="1" customHeight="1" thickBot="1">
      <c r="A46" s="250"/>
      <c r="B46" s="24" t="s">
        <v>7</v>
      </c>
      <c r="C46" s="23"/>
      <c r="D46" s="23"/>
      <c r="E46" s="150"/>
    </row>
    <row r="47" spans="1:5" ht="35.25" customHeight="1">
      <c r="A47" s="250" t="s">
        <v>11</v>
      </c>
      <c r="B47" s="24" t="s">
        <v>3</v>
      </c>
      <c r="C47" s="23">
        <v>234563</v>
      </c>
      <c r="D47" s="23">
        <v>221779.9</v>
      </c>
      <c r="E47" s="150">
        <f t="shared" ref="E47:E48" si="3">D47/C47</f>
        <v>0.94550248760460942</v>
      </c>
    </row>
    <row r="48" spans="1:5" ht="39" customHeight="1">
      <c r="A48" s="250"/>
      <c r="B48" s="24" t="s">
        <v>151</v>
      </c>
      <c r="C48" s="23">
        <v>234563</v>
      </c>
      <c r="D48" s="23">
        <v>221779.9</v>
      </c>
      <c r="E48" s="150">
        <f t="shared" si="3"/>
        <v>0.94550248760460942</v>
      </c>
    </row>
    <row r="49" spans="1:5" ht="34.5" hidden="1" customHeight="1">
      <c r="A49" s="250"/>
      <c r="B49" s="24" t="s">
        <v>4</v>
      </c>
      <c r="C49" s="23"/>
      <c r="D49" s="23"/>
      <c r="E49" s="150"/>
    </row>
    <row r="50" spans="1:5" ht="19.5" hidden="1" customHeight="1">
      <c r="A50" s="250"/>
      <c r="B50" s="24" t="s">
        <v>5</v>
      </c>
      <c r="C50" s="23"/>
      <c r="D50" s="23"/>
      <c r="E50" s="150"/>
    </row>
    <row r="51" spans="1:5" hidden="1">
      <c r="A51" s="250"/>
      <c r="B51" s="24" t="s">
        <v>6</v>
      </c>
      <c r="C51" s="23"/>
      <c r="D51" s="23"/>
      <c r="E51" s="150"/>
    </row>
    <row r="52" spans="1:5" ht="36.75" hidden="1" customHeight="1" thickBot="1">
      <c r="A52" s="250"/>
      <c r="B52" s="264" t="s">
        <v>7</v>
      </c>
      <c r="C52" s="265"/>
      <c r="D52" s="265"/>
      <c r="E52" s="263"/>
    </row>
    <row r="53" spans="1:5" ht="15.75" hidden="1" customHeight="1" thickBot="1">
      <c r="A53" s="20"/>
      <c r="B53" s="264"/>
      <c r="C53" s="265"/>
      <c r="D53" s="265"/>
      <c r="E53" s="263"/>
    </row>
    <row r="54" spans="1:5" ht="22.5" customHeight="1">
      <c r="A54" s="250" t="s">
        <v>17</v>
      </c>
      <c r="B54" s="24" t="s">
        <v>3</v>
      </c>
      <c r="C54" s="23">
        <v>8293.9</v>
      </c>
      <c r="D54" s="23">
        <f>D55+D56</f>
        <v>8293.9</v>
      </c>
      <c r="E54" s="150">
        <f t="shared" ref="E54:E59" si="4">D54/C54</f>
        <v>1</v>
      </c>
    </row>
    <row r="55" spans="1:5" ht="20.25" customHeight="1">
      <c r="A55" s="250"/>
      <c r="B55" s="24" t="s">
        <v>151</v>
      </c>
      <c r="C55" s="23">
        <v>7421.9</v>
      </c>
      <c r="D55" s="23">
        <v>7421.9</v>
      </c>
      <c r="E55" s="150">
        <f t="shared" si="4"/>
        <v>1</v>
      </c>
    </row>
    <row r="56" spans="1:5" ht="34.5" customHeight="1">
      <c r="A56" s="250"/>
      <c r="B56" s="24" t="s">
        <v>152</v>
      </c>
      <c r="C56" s="23">
        <v>872</v>
      </c>
      <c r="D56" s="23">
        <f>D57+D58</f>
        <v>872</v>
      </c>
      <c r="E56" s="150">
        <f t="shared" si="4"/>
        <v>1</v>
      </c>
    </row>
    <row r="57" spans="1:5" ht="20.25" customHeight="1">
      <c r="A57" s="250"/>
      <c r="B57" s="24" t="s">
        <v>153</v>
      </c>
      <c r="C57" s="23">
        <v>127</v>
      </c>
      <c r="D57" s="23">
        <v>127</v>
      </c>
      <c r="E57" s="150">
        <f t="shared" si="4"/>
        <v>1</v>
      </c>
    </row>
    <row r="58" spans="1:5" ht="18.75" customHeight="1">
      <c r="A58" s="250"/>
      <c r="B58" s="24" t="s">
        <v>154</v>
      </c>
      <c r="C58" s="23">
        <v>745</v>
      </c>
      <c r="D58" s="23">
        <v>745</v>
      </c>
      <c r="E58" s="150">
        <f t="shared" si="4"/>
        <v>1</v>
      </c>
    </row>
    <row r="59" spans="1:5" ht="37.5" hidden="1" customHeight="1" thickBot="1">
      <c r="A59" s="250"/>
      <c r="B59" s="24" t="s">
        <v>7</v>
      </c>
      <c r="C59" s="23"/>
      <c r="D59" s="23"/>
      <c r="E59" s="150" t="e">
        <f t="shared" si="4"/>
        <v>#DIV/0!</v>
      </c>
    </row>
    <row r="60" spans="1:5" ht="43.5" customHeight="1">
      <c r="A60" s="250" t="s">
        <v>12</v>
      </c>
      <c r="B60" s="24" t="s">
        <v>3</v>
      </c>
      <c r="C60" s="23">
        <v>15326.8</v>
      </c>
      <c r="D60" s="23">
        <v>14438.5</v>
      </c>
      <c r="E60" s="150">
        <f t="shared" ref="E60:E61" si="5">D60/C60</f>
        <v>0.94204269645327143</v>
      </c>
    </row>
    <row r="61" spans="1:5" ht="49.5" customHeight="1">
      <c r="A61" s="250"/>
      <c r="B61" s="24" t="s">
        <v>155</v>
      </c>
      <c r="C61" s="23">
        <v>15326.8</v>
      </c>
      <c r="D61" s="23">
        <v>14438.5</v>
      </c>
      <c r="E61" s="150">
        <f t="shared" si="5"/>
        <v>0.94204269645327143</v>
      </c>
    </row>
    <row r="62" spans="1:5" ht="34.5" hidden="1" customHeight="1">
      <c r="A62" s="250"/>
      <c r="B62" s="24" t="s">
        <v>4</v>
      </c>
      <c r="C62" s="23"/>
      <c r="D62" s="23"/>
      <c r="E62" s="150"/>
    </row>
    <row r="63" spans="1:5" ht="20.25" hidden="1" customHeight="1">
      <c r="A63" s="250"/>
      <c r="B63" s="24" t="s">
        <v>5</v>
      </c>
      <c r="C63" s="23"/>
      <c r="D63" s="23"/>
      <c r="E63" s="150"/>
    </row>
    <row r="64" spans="1:5" hidden="1">
      <c r="A64" s="250"/>
      <c r="B64" s="24" t="s">
        <v>6</v>
      </c>
      <c r="C64" s="23"/>
      <c r="D64" s="23"/>
      <c r="E64" s="150"/>
    </row>
    <row r="65" spans="1:5" ht="60.75" hidden="1" customHeight="1" thickBot="1">
      <c r="A65" s="250"/>
      <c r="B65" s="24" t="s">
        <v>7</v>
      </c>
      <c r="C65" s="23"/>
      <c r="D65" s="23"/>
      <c r="E65" s="150"/>
    </row>
    <row r="66" spans="1:5">
      <c r="A66" s="250" t="s">
        <v>13</v>
      </c>
      <c r="B66" s="24" t="s">
        <v>3</v>
      </c>
      <c r="C66" s="23">
        <v>19441.7</v>
      </c>
      <c r="D66" s="23">
        <v>18537.8</v>
      </c>
      <c r="E66" s="150">
        <f t="shared" ref="E66:E68" si="6">D66/C66</f>
        <v>0.95350715215233228</v>
      </c>
    </row>
    <row r="67" spans="1:5">
      <c r="A67" s="250"/>
      <c r="B67" s="24" t="s">
        <v>151</v>
      </c>
      <c r="C67" s="23"/>
      <c r="D67" s="23"/>
      <c r="E67" s="150"/>
    </row>
    <row r="68" spans="1:5" ht="35.25" customHeight="1">
      <c r="A68" s="250"/>
      <c r="B68" s="24" t="s">
        <v>152</v>
      </c>
      <c r="C68" s="23">
        <v>19441.7</v>
      </c>
      <c r="D68" s="23">
        <v>18537.8</v>
      </c>
      <c r="E68" s="150">
        <f t="shared" si="6"/>
        <v>0.95350715215233228</v>
      </c>
    </row>
    <row r="69" spans="1:5" ht="19.5" hidden="1" customHeight="1">
      <c r="A69" s="250"/>
      <c r="B69" s="24" t="s">
        <v>5</v>
      </c>
      <c r="C69" s="23"/>
      <c r="D69" s="23"/>
      <c r="E69" s="150"/>
    </row>
    <row r="70" spans="1:5">
      <c r="A70" s="250"/>
      <c r="B70" s="24" t="s">
        <v>154</v>
      </c>
      <c r="C70" s="23">
        <v>19441.7</v>
      </c>
      <c r="D70" s="23">
        <v>18537.8</v>
      </c>
      <c r="E70" s="150">
        <f t="shared" ref="E70" si="7">D70/C70</f>
        <v>0.95350715215233228</v>
      </c>
    </row>
    <row r="71" spans="1:5" ht="36.75" hidden="1" customHeight="1" thickBot="1">
      <c r="A71" s="250"/>
      <c r="B71" s="24" t="s">
        <v>7</v>
      </c>
      <c r="C71" s="23"/>
      <c r="D71" s="23"/>
      <c r="E71" s="150"/>
    </row>
    <row r="72" spans="1:5" ht="22.5" customHeight="1">
      <c r="A72" s="250" t="s">
        <v>14</v>
      </c>
      <c r="B72" s="24" t="s">
        <v>3</v>
      </c>
      <c r="C72" s="23">
        <v>4339.3</v>
      </c>
      <c r="D72" s="19">
        <v>4339.3</v>
      </c>
      <c r="E72" s="150">
        <f t="shared" ref="E72:E74" si="8">D72/C72</f>
        <v>1</v>
      </c>
    </row>
    <row r="73" spans="1:5">
      <c r="A73" s="250"/>
      <c r="B73" s="24" t="s">
        <v>151</v>
      </c>
      <c r="C73" s="23"/>
      <c r="D73" s="23"/>
      <c r="E73" s="150"/>
    </row>
    <row r="74" spans="1:5" ht="35.25" customHeight="1">
      <c r="A74" s="250"/>
      <c r="B74" s="24" t="s">
        <v>152</v>
      </c>
      <c r="C74" s="23">
        <v>4339.3</v>
      </c>
      <c r="D74" s="23">
        <v>4339.3</v>
      </c>
      <c r="E74" s="150">
        <f t="shared" si="8"/>
        <v>1</v>
      </c>
    </row>
    <row r="75" spans="1:5" ht="18.75" hidden="1" customHeight="1">
      <c r="A75" s="250"/>
      <c r="B75" s="24" t="s">
        <v>5</v>
      </c>
      <c r="C75" s="23"/>
      <c r="D75" s="23"/>
      <c r="E75" s="150"/>
    </row>
    <row r="76" spans="1:5">
      <c r="A76" s="250"/>
      <c r="B76" s="24" t="s">
        <v>154</v>
      </c>
      <c r="C76" s="23">
        <v>4339.3</v>
      </c>
      <c r="D76" s="19">
        <v>4339.3</v>
      </c>
      <c r="E76" s="150">
        <f t="shared" ref="E76" si="9">D76/C76</f>
        <v>1</v>
      </c>
    </row>
    <row r="77" spans="1:5" ht="35.25" hidden="1" customHeight="1" thickBot="1">
      <c r="A77" s="250"/>
      <c r="B77" s="264" t="s">
        <v>7</v>
      </c>
      <c r="C77" s="265"/>
      <c r="D77" s="265"/>
      <c r="E77" s="263"/>
    </row>
    <row r="78" spans="1:5" ht="15.75" hidden="1" customHeight="1" thickBot="1">
      <c r="A78" s="250"/>
      <c r="B78" s="264"/>
      <c r="C78" s="265"/>
      <c r="D78" s="265"/>
      <c r="E78" s="263"/>
    </row>
    <row r="79" spans="1:5">
      <c r="A79" s="250" t="s">
        <v>15</v>
      </c>
      <c r="B79" s="24" t="s">
        <v>3</v>
      </c>
      <c r="C79" s="23">
        <v>87.4</v>
      </c>
      <c r="D79" s="23">
        <v>87.3</v>
      </c>
      <c r="E79" s="150">
        <f t="shared" ref="E79:E81" si="10">D79/C79</f>
        <v>0.99885583524027455</v>
      </c>
    </row>
    <row r="80" spans="1:5">
      <c r="A80" s="250"/>
      <c r="B80" s="24" t="s">
        <v>151</v>
      </c>
      <c r="C80" s="23"/>
      <c r="D80" s="23"/>
      <c r="E80" s="150"/>
    </row>
    <row r="81" spans="1:5" ht="36" customHeight="1">
      <c r="A81" s="250"/>
      <c r="B81" s="24" t="s">
        <v>152</v>
      </c>
      <c r="C81" s="23">
        <v>87.4</v>
      </c>
      <c r="D81" s="23">
        <v>87.3</v>
      </c>
      <c r="E81" s="150">
        <f t="shared" si="10"/>
        <v>0.99885583524027455</v>
      </c>
    </row>
    <row r="82" spans="1:5" hidden="1">
      <c r="A82" s="250"/>
      <c r="B82" s="24" t="s">
        <v>5</v>
      </c>
      <c r="C82" s="23"/>
      <c r="D82" s="23"/>
      <c r="E82" s="150"/>
    </row>
    <row r="83" spans="1:5">
      <c r="A83" s="250"/>
      <c r="B83" s="24" t="s">
        <v>154</v>
      </c>
      <c r="C83" s="23">
        <v>87.4</v>
      </c>
      <c r="D83" s="23">
        <v>87.3</v>
      </c>
      <c r="E83" s="150">
        <f t="shared" ref="E83" si="11">D83/C83</f>
        <v>0.99885583524027455</v>
      </c>
    </row>
    <row r="84" spans="1:5" ht="38.25" hidden="1" customHeight="1" thickBot="1">
      <c r="A84" s="250"/>
      <c r="B84" s="24" t="s">
        <v>7</v>
      </c>
      <c r="C84" s="23"/>
      <c r="D84" s="23"/>
      <c r="E84" s="150"/>
    </row>
    <row r="85" spans="1:5" ht="19.5" customHeight="1">
      <c r="A85" s="250" t="s">
        <v>101</v>
      </c>
      <c r="B85" s="24" t="s">
        <v>3</v>
      </c>
      <c r="C85" s="23">
        <v>15015</v>
      </c>
      <c r="D85" s="23">
        <v>14111.2</v>
      </c>
      <c r="E85" s="150">
        <f t="shared" ref="E85:E89" si="12">D85/C85</f>
        <v>0.93980685980685985</v>
      </c>
    </row>
    <row r="86" spans="1:5" ht="20.25" customHeight="1">
      <c r="A86" s="250"/>
      <c r="B86" s="24" t="s">
        <v>151</v>
      </c>
      <c r="C86" s="23"/>
      <c r="D86" s="23"/>
      <c r="E86" s="150"/>
    </row>
    <row r="87" spans="1:5" s="38" customFormat="1" ht="39.75" customHeight="1">
      <c r="A87" s="250"/>
      <c r="B87" s="56" t="s">
        <v>152</v>
      </c>
      <c r="C87" s="57">
        <v>15015</v>
      </c>
      <c r="D87" s="57">
        <v>14111.2</v>
      </c>
      <c r="E87" s="153">
        <f t="shared" si="12"/>
        <v>0.93980685980685985</v>
      </c>
    </row>
    <row r="88" spans="1:5" s="38" customFormat="1" ht="4.5" hidden="1" customHeight="1">
      <c r="A88" s="250"/>
      <c r="B88" s="56" t="s">
        <v>5</v>
      </c>
      <c r="C88" s="57"/>
      <c r="D88" s="57"/>
      <c r="E88" s="153" t="e">
        <f t="shared" si="12"/>
        <v>#DIV/0!</v>
      </c>
    </row>
    <row r="89" spans="1:5" s="38" customFormat="1" ht="18" customHeight="1">
      <c r="A89" s="250"/>
      <c r="B89" s="56" t="s">
        <v>154</v>
      </c>
      <c r="C89" s="57">
        <v>15015</v>
      </c>
      <c r="D89" s="57">
        <v>14111.2</v>
      </c>
      <c r="E89" s="153">
        <f t="shared" si="12"/>
        <v>0.93980685980685985</v>
      </c>
    </row>
    <row r="90" spans="1:5" s="38" customFormat="1" ht="37.5" customHeight="1" thickBot="1">
      <c r="A90" s="251"/>
      <c r="B90" s="58" t="s">
        <v>7</v>
      </c>
      <c r="C90" s="59"/>
      <c r="D90" s="59"/>
      <c r="E90" s="154"/>
    </row>
    <row r="91" spans="1:5" s="38" customFormat="1" ht="19.5" customHeight="1">
      <c r="A91" s="60"/>
      <c r="B91" s="61"/>
      <c r="C91" s="62"/>
      <c r="D91" s="62"/>
      <c r="E91" s="155"/>
    </row>
    <row r="92" spans="1:5" s="38" customFormat="1" ht="17.25" hidden="1" customHeight="1">
      <c r="A92" s="60"/>
      <c r="B92" s="63" t="s">
        <v>177</v>
      </c>
      <c r="C92" s="64">
        <f>E11</f>
        <v>0.95093927445493465</v>
      </c>
      <c r="D92" s="62"/>
      <c r="E92" s="155"/>
    </row>
    <row r="93" spans="1:5" s="38" customFormat="1" ht="17.25" hidden="1" customHeight="1">
      <c r="A93" s="60"/>
      <c r="B93" s="61"/>
      <c r="C93" s="62"/>
      <c r="D93" s="62"/>
      <c r="E93" s="155"/>
    </row>
    <row r="94" spans="1:5" s="38" customFormat="1" ht="17.25" hidden="1" customHeight="1">
      <c r="A94" s="60"/>
      <c r="B94" s="63" t="s">
        <v>176</v>
      </c>
      <c r="C94" s="62" t="s">
        <v>193</v>
      </c>
      <c r="D94" s="174">
        <f xml:space="preserve"> 0.9/0.95</f>
        <v>0.94736842105263164</v>
      </c>
      <c r="E94" s="155"/>
    </row>
    <row r="95" spans="1:5" s="38" customFormat="1" ht="17.25" hidden="1" customHeight="1">
      <c r="A95" s="60"/>
      <c r="B95" s="61"/>
      <c r="C95" s="62"/>
      <c r="D95" s="62"/>
      <c r="E95" s="155"/>
    </row>
    <row r="96" spans="1:5" s="38" customFormat="1" ht="17.25" hidden="1" customHeight="1">
      <c r="A96" s="60"/>
      <c r="B96" s="61"/>
      <c r="C96" s="62"/>
      <c r="D96" s="62"/>
      <c r="E96" s="155"/>
    </row>
    <row r="97" spans="1:5" s="38" customFormat="1" ht="17.25" hidden="1" customHeight="1">
      <c r="A97" s="60"/>
      <c r="B97" s="61"/>
      <c r="C97" s="62"/>
      <c r="D97" s="62"/>
      <c r="E97" s="155"/>
    </row>
    <row r="98" spans="1:5" s="38" customFormat="1" ht="17.25" hidden="1" customHeight="1">
      <c r="A98" s="60"/>
      <c r="B98" s="61"/>
      <c r="C98" s="62"/>
      <c r="D98" s="62"/>
      <c r="E98" s="155"/>
    </row>
    <row r="99" spans="1:5" s="48" customFormat="1">
      <c r="A99" s="47" t="s">
        <v>60</v>
      </c>
      <c r="C99" s="49"/>
      <c r="D99" s="49"/>
      <c r="E99" s="156"/>
    </row>
    <row r="100" spans="1:5" s="48" customFormat="1">
      <c r="A100" s="47" t="s">
        <v>61</v>
      </c>
      <c r="C100" s="49"/>
      <c r="E100" s="157"/>
    </row>
    <row r="101" spans="1:5" s="48" customFormat="1">
      <c r="A101" s="47" t="s">
        <v>62</v>
      </c>
      <c r="C101" s="65"/>
      <c r="D101" s="204" t="s">
        <v>59</v>
      </c>
      <c r="E101" s="204"/>
    </row>
    <row r="102" spans="1:5" s="9" customFormat="1">
      <c r="A102" s="8"/>
      <c r="C102" s="10"/>
      <c r="D102" s="12"/>
      <c r="E102" s="146"/>
    </row>
    <row r="103" spans="1:5" s="9" customFormat="1">
      <c r="A103" s="8"/>
      <c r="C103" s="10"/>
      <c r="D103" s="10"/>
      <c r="E103" s="158"/>
    </row>
    <row r="104" spans="1:5" s="8" customFormat="1" hidden="1">
      <c r="A104" s="8" t="s">
        <v>161</v>
      </c>
      <c r="C104" s="12"/>
      <c r="D104" s="249" t="s">
        <v>162</v>
      </c>
      <c r="E104" s="249"/>
    </row>
    <row r="105" spans="1:5" s="9" customFormat="1" hidden="1">
      <c r="A105" s="9" t="s">
        <v>63</v>
      </c>
      <c r="E105" s="159"/>
    </row>
    <row r="106" spans="1:5" s="9" customFormat="1" hidden="1">
      <c r="A106" s="9" t="s">
        <v>64</v>
      </c>
      <c r="E106" s="159"/>
    </row>
    <row r="107" spans="1:5" s="9" customFormat="1" hidden="1">
      <c r="A107" s="9" t="s">
        <v>65</v>
      </c>
      <c r="B107" s="11"/>
      <c r="E107" s="159"/>
    </row>
    <row r="108" spans="1:5" s="9" customFormat="1" ht="15" hidden="1">
      <c r="C108" s="10"/>
      <c r="D108" s="10"/>
      <c r="E108" s="158"/>
    </row>
    <row r="109" spans="1:5" s="9" customFormat="1" ht="15" hidden="1">
      <c r="C109" s="10"/>
      <c r="D109" s="10"/>
      <c r="E109" s="158"/>
    </row>
    <row r="110" spans="1:5" s="9" customFormat="1" ht="15" hidden="1">
      <c r="C110" s="10"/>
      <c r="D110" s="10"/>
      <c r="E110" s="158"/>
    </row>
    <row r="111" spans="1:5" s="9" customFormat="1" ht="15" hidden="1">
      <c r="A111" s="9" t="s">
        <v>66</v>
      </c>
      <c r="C111" s="10"/>
      <c r="D111" s="10"/>
      <c r="E111" s="158"/>
    </row>
    <row r="112" spans="1:5" s="9" customFormat="1" ht="15" hidden="1">
      <c r="A112" s="9" t="s">
        <v>67</v>
      </c>
      <c r="C112" s="10"/>
      <c r="D112" s="10"/>
      <c r="E112" s="158"/>
    </row>
    <row r="113" hidden="1"/>
    <row r="114" hidden="1"/>
  </sheetData>
  <mergeCells count="31">
    <mergeCell ref="A3:E3"/>
    <mergeCell ref="C1:D1"/>
    <mergeCell ref="D77:D78"/>
    <mergeCell ref="A66:A71"/>
    <mergeCell ref="A60:A65"/>
    <mergeCell ref="E52:E53"/>
    <mergeCell ref="B52:B53"/>
    <mergeCell ref="C52:C53"/>
    <mergeCell ref="D52:D53"/>
    <mergeCell ref="A41:A46"/>
    <mergeCell ref="A35:A40"/>
    <mergeCell ref="A29:A34"/>
    <mergeCell ref="A4:E4"/>
    <mergeCell ref="A5:E5"/>
    <mergeCell ref="C7:D8"/>
    <mergeCell ref="D104:E104"/>
    <mergeCell ref="A85:A90"/>
    <mergeCell ref="E7:E9"/>
    <mergeCell ref="A47:A52"/>
    <mergeCell ref="A54:A59"/>
    <mergeCell ref="B7:B9"/>
    <mergeCell ref="A17:A22"/>
    <mergeCell ref="A23:A28"/>
    <mergeCell ref="A7:A9"/>
    <mergeCell ref="A11:A16"/>
    <mergeCell ref="A79:A84"/>
    <mergeCell ref="E77:E78"/>
    <mergeCell ref="A72:A78"/>
    <mergeCell ref="B77:B78"/>
    <mergeCell ref="C77:C78"/>
    <mergeCell ref="D101:E101"/>
  </mergeCells>
  <pageMargins left="0.62992125984251968" right="0.23622047244094491" top="0.59055118110236227" bottom="0.59055118110236227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№ 1</vt:lpstr>
      <vt:lpstr>Приложение № 2</vt:lpstr>
      <vt:lpstr>'Приложение № 2'!Заголовки_для_печати</vt:lpstr>
      <vt:lpstr>'Приложение № 1'!Область_печати</vt:lpstr>
      <vt:lpstr>'Приложение № 2'!Область_печати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Kultura13</dc:creator>
  <cp:lastModifiedBy>Паняшкина Н.И.</cp:lastModifiedBy>
  <cp:lastPrinted>2016-07-29T10:32:54Z</cp:lastPrinted>
  <dcterms:created xsi:type="dcterms:W3CDTF">2015-01-28T04:18:23Z</dcterms:created>
  <dcterms:modified xsi:type="dcterms:W3CDTF">2016-07-29T10:33:27Z</dcterms:modified>
</cp:coreProperties>
</file>